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UROGAS\Milevsko\projekt\DSP+DPS\Final  up1\rozpočet Milevsko\"/>
    </mc:Choice>
  </mc:AlternateContent>
  <bookViews>
    <workbookView xWindow="0" yWindow="0" windowWidth="16800" windowHeight="6195"/>
  </bookViews>
  <sheets>
    <sheet name="Rekapitulace" sheetId="5" r:id="rId1"/>
    <sheet name="SO 01" sheetId="1" r:id="rId2"/>
    <sheet name="SO 02" sheetId="3" r:id="rId3"/>
    <sheet name="NV" sheetId="6" r:id="rId4"/>
    <sheet name="OaVN" sheetId="4" r:id="rId5"/>
  </sheets>
  <definedNames>
    <definedName name="_xlnm._FilterDatabase" localSheetId="1" hidden="1">'SO 01'!$A$14:$L$314</definedName>
    <definedName name="_xlnm.Print_Titles" localSheetId="3">NV!$7:$9</definedName>
    <definedName name="_xlnm.Print_Titles" localSheetId="1">'SO 01'!$7:$9</definedName>
    <definedName name="_xlnm.Print_Titles" localSheetId="2">'SO 02'!$7:$9</definedName>
  </definedNames>
  <calcPr calcId="152511" iterateCount="1"/>
  <fileRecoveryPr autoRecover="0"/>
</workbook>
</file>

<file path=xl/calcChain.xml><?xml version="1.0" encoding="utf-8"?>
<calcChain xmlns="http://schemas.openxmlformats.org/spreadsheetml/2006/main">
  <c r="L103" i="6" l="1"/>
  <c r="L104" i="6"/>
  <c r="L86" i="6" l="1"/>
  <c r="L83" i="6"/>
  <c r="L58" i="3"/>
  <c r="L249" i="1"/>
  <c r="L248" i="1"/>
  <c r="L246" i="1"/>
  <c r="L245" i="1"/>
  <c r="L287" i="1"/>
  <c r="L286" i="1"/>
  <c r="L293" i="1"/>
  <c r="L98" i="1" l="1"/>
  <c r="L202" i="1"/>
  <c r="L69" i="6" l="1"/>
  <c r="L70" i="6" s="1"/>
  <c r="L102" i="6"/>
  <c r="L101" i="6"/>
  <c r="L81" i="6"/>
  <c r="L82" i="6"/>
  <c r="L84" i="6"/>
  <c r="L85" i="6"/>
  <c r="L87" i="6"/>
  <c r="L88" i="6"/>
  <c r="L89" i="6"/>
  <c r="L90" i="6"/>
  <c r="L91" i="6"/>
  <c r="L92" i="6"/>
  <c r="L93" i="6"/>
  <c r="L94" i="6"/>
  <c r="L95" i="6"/>
  <c r="L96" i="6"/>
  <c r="L97" i="6"/>
  <c r="L98" i="6"/>
  <c r="L74" i="6"/>
  <c r="L75" i="6"/>
  <c r="L76" i="6"/>
  <c r="L77" i="6"/>
  <c r="L73" i="6"/>
  <c r="L63" i="6"/>
  <c r="L34" i="6"/>
  <c r="L17" i="6"/>
  <c r="L18" i="6"/>
  <c r="L25" i="6"/>
  <c r="L26" i="6"/>
  <c r="L27" i="6"/>
  <c r="L28" i="6"/>
  <c r="L29" i="6"/>
  <c r="L30" i="6"/>
  <c r="L31" i="6"/>
  <c r="L32" i="6"/>
  <c r="L33" i="6"/>
  <c r="L35" i="6"/>
  <c r="L36" i="6"/>
  <c r="L39" i="6"/>
  <c r="L49" i="6"/>
  <c r="L50" i="6"/>
  <c r="L51" i="6"/>
  <c r="L52" i="6"/>
  <c r="L16" i="6"/>
  <c r="L102" i="3"/>
  <c r="L103" i="3"/>
  <c r="I78" i="3"/>
  <c r="L79" i="3"/>
  <c r="L78" i="3"/>
  <c r="L25" i="3"/>
  <c r="I24" i="3"/>
  <c r="L24" i="3" s="1"/>
  <c r="L109" i="3"/>
  <c r="L108" i="3"/>
  <c r="L107" i="3"/>
  <c r="L47" i="3"/>
  <c r="L191" i="1"/>
  <c r="L101" i="3"/>
  <c r="I145" i="1"/>
  <c r="L126" i="1"/>
  <c r="L125" i="1"/>
  <c r="L49" i="3"/>
  <c r="L23" i="1"/>
  <c r="L22" i="1"/>
  <c r="L100" i="1"/>
  <c r="L99" i="1"/>
  <c r="L97" i="1"/>
  <c r="L96" i="1"/>
  <c r="L95" i="1"/>
  <c r="L94" i="1"/>
  <c r="L93" i="1"/>
  <c r="L92" i="1"/>
  <c r="L91" i="1"/>
  <c r="L90" i="1"/>
  <c r="L204" i="1"/>
  <c r="L203" i="1"/>
  <c r="L78" i="6" l="1"/>
  <c r="L194" i="1"/>
  <c r="L195" i="1"/>
  <c r="L196" i="1"/>
  <c r="L197" i="1"/>
  <c r="L198" i="1"/>
  <c r="L199" i="1"/>
  <c r="L200" i="1"/>
  <c r="L201" i="1"/>
  <c r="L186" i="1"/>
  <c r="L301" i="1" l="1"/>
  <c r="L300" i="1"/>
  <c r="L299" i="1"/>
  <c r="L298" i="1"/>
  <c r="L296" i="1"/>
  <c r="L295" i="1"/>
  <c r="L297" i="1"/>
  <c r="L294" i="1"/>
  <c r="L289" i="1"/>
  <c r="L288" i="1"/>
  <c r="L290" i="1"/>
  <c r="L251" i="1"/>
  <c r="L213" i="1"/>
  <c r="L192" i="1"/>
  <c r="L54" i="3" l="1"/>
  <c r="L273" i="1"/>
  <c r="L272" i="1"/>
  <c r="L271" i="1"/>
  <c r="L270" i="1"/>
  <c r="L274" i="1" s="1"/>
  <c r="L243" i="1"/>
  <c r="L242" i="1"/>
  <c r="L237" i="1"/>
  <c r="L236" i="1"/>
  <c r="L235" i="1"/>
  <c r="L234" i="1"/>
  <c r="L232" i="1"/>
  <c r="L233" i="1"/>
  <c r="I142" i="1"/>
  <c r="L130" i="1"/>
  <c r="L129" i="1"/>
  <c r="L128" i="1"/>
  <c r="L127" i="1"/>
  <c r="L31" i="1"/>
  <c r="L30" i="1"/>
  <c r="L29" i="1"/>
  <c r="L28" i="1"/>
  <c r="L53" i="6" l="1"/>
  <c r="L65" i="6"/>
  <c r="L55" i="6"/>
  <c r="L62" i="6"/>
  <c r="L61" i="6"/>
  <c r="L60" i="6"/>
  <c r="L59" i="6"/>
  <c r="L58" i="6"/>
  <c r="L64" i="6"/>
  <c r="L57" i="6"/>
  <c r="L105" i="6"/>
  <c r="L100" i="6"/>
  <c r="L99" i="6"/>
  <c r="L106" i="6" s="1"/>
  <c r="L56" i="6"/>
  <c r="L54" i="6"/>
  <c r="L48" i="6"/>
  <c r="L38" i="6"/>
  <c r="L37" i="6"/>
  <c r="L47" i="6"/>
  <c r="L46" i="6"/>
  <c r="L45" i="6"/>
  <c r="L44" i="6"/>
  <c r="L43" i="6"/>
  <c r="L42" i="6"/>
  <c r="L41" i="6"/>
  <c r="L40" i="6"/>
  <c r="L24" i="6"/>
  <c r="L23" i="6"/>
  <c r="L22" i="6"/>
  <c r="L21" i="6"/>
  <c r="L20" i="6"/>
  <c r="L19" i="6"/>
  <c r="L66" i="6" l="1"/>
  <c r="L107" i="6" s="1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18" i="3"/>
  <c r="L117" i="3"/>
  <c r="L116" i="3"/>
  <c r="L115" i="3"/>
  <c r="L114" i="3"/>
  <c r="L113" i="3"/>
  <c r="L106" i="3"/>
  <c r="L105" i="3"/>
  <c r="L104" i="3"/>
  <c r="L100" i="3"/>
  <c r="L99" i="3"/>
  <c r="L98" i="3"/>
  <c r="L97" i="3"/>
  <c r="L96" i="3"/>
  <c r="L95" i="3"/>
  <c r="L94" i="3"/>
  <c r="L90" i="3"/>
  <c r="L89" i="3"/>
  <c r="L88" i="3"/>
  <c r="L87" i="3"/>
  <c r="L83" i="3"/>
  <c r="L84" i="3" s="1"/>
  <c r="L77" i="3"/>
  <c r="L76" i="3"/>
  <c r="L75" i="3"/>
  <c r="L74" i="3"/>
  <c r="L73" i="3"/>
  <c r="L72" i="3"/>
  <c r="L71" i="3"/>
  <c r="L64" i="3"/>
  <c r="L63" i="3"/>
  <c r="L62" i="3"/>
  <c r="L61" i="3"/>
  <c r="L60" i="3"/>
  <c r="L59" i="3"/>
  <c r="L53" i="3"/>
  <c r="L52" i="3"/>
  <c r="L51" i="3"/>
  <c r="L50" i="3"/>
  <c r="L48" i="3"/>
  <c r="L46" i="3"/>
  <c r="L45" i="3"/>
  <c r="L44" i="3"/>
  <c r="L43" i="3"/>
  <c r="L42" i="3"/>
  <c r="L41" i="3"/>
  <c r="L40" i="3"/>
  <c r="L36" i="3"/>
  <c r="L35" i="3"/>
  <c r="L34" i="3"/>
  <c r="L33" i="3"/>
  <c r="L29" i="3"/>
  <c r="L30" i="3" s="1"/>
  <c r="L23" i="3"/>
  <c r="L22" i="3"/>
  <c r="L21" i="3"/>
  <c r="L20" i="3"/>
  <c r="L19" i="3"/>
  <c r="L18" i="3"/>
  <c r="L17" i="3"/>
  <c r="L65" i="3" l="1"/>
  <c r="L55" i="3"/>
  <c r="L119" i="3"/>
  <c r="L80" i="3"/>
  <c r="L91" i="3"/>
  <c r="L26" i="3"/>
  <c r="L37" i="3"/>
  <c r="L110" i="3"/>
  <c r="L120" i="3" s="1"/>
  <c r="I15" i="5"/>
  <c r="J15" i="5" s="1"/>
  <c r="L15" i="5" s="1"/>
  <c r="L29" i="4"/>
  <c r="I16" i="5" s="1"/>
  <c r="J16" i="5" s="1"/>
  <c r="L16" i="5" s="1"/>
  <c r="L134" i="1"/>
  <c r="L133" i="1"/>
  <c r="L132" i="1"/>
  <c r="L131" i="1"/>
  <c r="L66" i="3" l="1"/>
  <c r="L121" i="3" s="1"/>
  <c r="L310" i="1"/>
  <c r="L309" i="1"/>
  <c r="L308" i="1"/>
  <c r="L285" i="1"/>
  <c r="L304" i="1"/>
  <c r="L303" i="1"/>
  <c r="L302" i="1"/>
  <c r="L292" i="1"/>
  <c r="L291" i="1"/>
  <c r="L281" i="1"/>
  <c r="L282" i="1" s="1"/>
  <c r="L277" i="1"/>
  <c r="L276" i="1"/>
  <c r="L266" i="1"/>
  <c r="L265" i="1"/>
  <c r="L261" i="1"/>
  <c r="L262" i="1" s="1"/>
  <c r="L257" i="1"/>
  <c r="L256" i="1"/>
  <c r="L255" i="1"/>
  <c r="L254" i="1"/>
  <c r="L253" i="1"/>
  <c r="L252" i="1"/>
  <c r="L250" i="1"/>
  <c r="L247" i="1"/>
  <c r="L244" i="1"/>
  <c r="L239" i="1"/>
  <c r="L238" i="1"/>
  <c r="L225" i="1"/>
  <c r="L224" i="1"/>
  <c r="L223" i="1"/>
  <c r="L222" i="1"/>
  <c r="L221" i="1"/>
  <c r="L220" i="1"/>
  <c r="L219" i="1"/>
  <c r="L218" i="1"/>
  <c r="L214" i="1"/>
  <c r="L212" i="1"/>
  <c r="L211" i="1"/>
  <c r="L210" i="1"/>
  <c r="L209" i="1"/>
  <c r="L208" i="1"/>
  <c r="L207" i="1"/>
  <c r="L206" i="1"/>
  <c r="L205" i="1"/>
  <c r="L193" i="1"/>
  <c r="L190" i="1"/>
  <c r="L189" i="1"/>
  <c r="L188" i="1"/>
  <c r="L187" i="1"/>
  <c r="L185" i="1"/>
  <c r="L181" i="1"/>
  <c r="L180" i="1"/>
  <c r="L179" i="1"/>
  <c r="L178" i="1"/>
  <c r="L177" i="1"/>
  <c r="L173" i="1"/>
  <c r="L174" i="1" s="1"/>
  <c r="L169" i="1"/>
  <c r="L168" i="1"/>
  <c r="L167" i="1"/>
  <c r="L166" i="1"/>
  <c r="L162" i="1"/>
  <c r="L161" i="1"/>
  <c r="L160" i="1"/>
  <c r="L159" i="1"/>
  <c r="L158" i="1"/>
  <c r="L157" i="1"/>
  <c r="L156" i="1"/>
  <c r="L155" i="1"/>
  <c r="L241" i="1"/>
  <c r="L240" i="1"/>
  <c r="L154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24" i="1"/>
  <c r="L123" i="1"/>
  <c r="L122" i="1"/>
  <c r="L121" i="1"/>
  <c r="L120" i="1"/>
  <c r="L113" i="1"/>
  <c r="L112" i="1"/>
  <c r="L111" i="1"/>
  <c r="L110" i="1"/>
  <c r="L109" i="1"/>
  <c r="L108" i="1"/>
  <c r="L104" i="1"/>
  <c r="L103" i="1"/>
  <c r="L102" i="1"/>
  <c r="L101" i="1"/>
  <c r="L89" i="1"/>
  <c r="L88" i="1"/>
  <c r="L87" i="1"/>
  <c r="L86" i="1"/>
  <c r="L85" i="1"/>
  <c r="L84" i="1"/>
  <c r="L83" i="1"/>
  <c r="L82" i="1"/>
  <c r="L78" i="1"/>
  <c r="L77" i="1"/>
  <c r="L76" i="1"/>
  <c r="L75" i="1"/>
  <c r="L71" i="1"/>
  <c r="L72" i="1" s="1"/>
  <c r="L67" i="1"/>
  <c r="L66" i="1"/>
  <c r="L65" i="1"/>
  <c r="L61" i="1"/>
  <c r="L60" i="1"/>
  <c r="L59" i="1"/>
  <c r="L58" i="1"/>
  <c r="L57" i="1"/>
  <c r="L56" i="1"/>
  <c r="L55" i="1"/>
  <c r="L54" i="1"/>
  <c r="L53" i="1"/>
  <c r="L52" i="1"/>
  <c r="L51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27" i="1"/>
  <c r="L26" i="1"/>
  <c r="L25" i="1"/>
  <c r="L24" i="1"/>
  <c r="L21" i="1"/>
  <c r="L20" i="1"/>
  <c r="L19" i="1"/>
  <c r="L18" i="1"/>
  <c r="L305" i="1" l="1"/>
  <c r="L258" i="1"/>
  <c r="L48" i="1"/>
  <c r="L62" i="1"/>
  <c r="L163" i="1"/>
  <c r="L182" i="1"/>
  <c r="L105" i="1"/>
  <c r="L151" i="1"/>
  <c r="L170" i="1"/>
  <c r="L311" i="1"/>
  <c r="L226" i="1"/>
  <c r="L114" i="1"/>
  <c r="L215" i="1"/>
  <c r="L68" i="1"/>
  <c r="L79" i="1"/>
  <c r="I14" i="5"/>
  <c r="J14" i="5" s="1"/>
  <c r="L14" i="5" s="1"/>
  <c r="L267" i="1"/>
  <c r="L278" i="1"/>
  <c r="L115" i="1" l="1"/>
  <c r="L227" i="1"/>
  <c r="L312" i="1"/>
  <c r="L313" i="1" l="1"/>
  <c r="I13" i="5" s="1"/>
  <c r="I17" i="5" s="1"/>
  <c r="J13" i="5" l="1"/>
  <c r="L13" i="5" l="1"/>
  <c r="L17" i="5" s="1"/>
  <c r="J17" i="5"/>
</calcChain>
</file>

<file path=xl/sharedStrings.xml><?xml version="1.0" encoding="utf-8"?>
<sst xmlns="http://schemas.openxmlformats.org/spreadsheetml/2006/main" count="1890" uniqueCount="558">
  <si>
    <t>Stavba:</t>
  </si>
  <si>
    <t>JKSO:</t>
  </si>
  <si>
    <t>Objednatel:</t>
  </si>
  <si>
    <t>EČO:</t>
  </si>
  <si>
    <t>Zhotovitel:</t>
  </si>
  <si>
    <t>Měna: CZK</t>
  </si>
  <si>
    <t>Datum:</t>
  </si>
  <si>
    <t>P.č.</t>
  </si>
  <si>
    <t>Kód</t>
  </si>
  <si>
    <t>Popis</t>
  </si>
  <si>
    <t>M.j.</t>
  </si>
  <si>
    <t>Množství celkem</t>
  </si>
  <si>
    <t>Cena</t>
  </si>
  <si>
    <t>Cena celk.</t>
  </si>
  <si>
    <t>položky</t>
  </si>
  <si>
    <t>jednotková</t>
  </si>
  <si>
    <t>001</t>
  </si>
  <si>
    <t>SO 01 Drenážní systém nového hřbitova</t>
  </si>
  <si>
    <t>Zemní práce</t>
  </si>
  <si>
    <t>121101103</t>
  </si>
  <si>
    <t>Sejmutí ornice s přemístěním na vzdálenost do 250 m</t>
  </si>
  <si>
    <t>M3</t>
  </si>
  <si>
    <t>002</t>
  </si>
  <si>
    <t>M2</t>
  </si>
  <si>
    <t>003</t>
  </si>
  <si>
    <t>115101201</t>
  </si>
  <si>
    <t>Čerpání vody na dopravní výšku do 10 m průměrný přítok do 500 l/min</t>
  </si>
  <si>
    <t>HR</t>
  </si>
  <si>
    <t>004</t>
  </si>
  <si>
    <t>115101301</t>
  </si>
  <si>
    <t>Pohotovost čerpací soupravy pro dopravní výšku do 10 m přítok do 500 l/min</t>
  </si>
  <si>
    <t>D</t>
  </si>
  <si>
    <t>005</t>
  </si>
  <si>
    <t>132201203</t>
  </si>
  <si>
    <t>Hloubení rýh š do 2000 mm v hornině tř. 3 objemu do 5000 m3</t>
  </si>
  <si>
    <t>006</t>
  </si>
  <si>
    <t>132201209</t>
  </si>
  <si>
    <t>Příplatek za lepivost k hloubení rýh š do 2000 mm v hornině tř. 3</t>
  </si>
  <si>
    <t>007</t>
  </si>
  <si>
    <t>132301203</t>
  </si>
  <si>
    <t>Hloubení rýh š do 2000 mm v hornině tř. 4 objemu do 5000 m3</t>
  </si>
  <si>
    <t>008</t>
  </si>
  <si>
    <t>132301209</t>
  </si>
  <si>
    <t>Příplatek za lepivost k hloubení rýh š do 2000 mm v hornině tř. 4</t>
  </si>
  <si>
    <t>009</t>
  </si>
  <si>
    <t>151101102</t>
  </si>
  <si>
    <t>Zřízení příložného pažení a rozepření stěn rýh hl do 4 m</t>
  </si>
  <si>
    <t>010</t>
  </si>
  <si>
    <t>151101112</t>
  </si>
  <si>
    <t>Odstranění příložného pažení a rozepření stěn rýh hl do 4 m</t>
  </si>
  <si>
    <t>011</t>
  </si>
  <si>
    <t>161101101</t>
  </si>
  <si>
    <t>Svislé přemístění výkopku z horniny tř. 1 až 4 hl výkopu do 2,5 m</t>
  </si>
  <si>
    <t>012</t>
  </si>
  <si>
    <t>161101102</t>
  </si>
  <si>
    <t>Svislé přemístění výkopku z horniny tř. 1 až 4 hl výkopu do 4 m</t>
  </si>
  <si>
    <t>013</t>
  </si>
  <si>
    <t>162601102</t>
  </si>
  <si>
    <t>Vodorovné přemístění do 5000 m výkopku/sypaniny z horniny tř. 1 až 4</t>
  </si>
  <si>
    <t>014</t>
  </si>
  <si>
    <t>171201201</t>
  </si>
  <si>
    <t>Uložení sypaniny na skládky</t>
  </si>
  <si>
    <t>015</t>
  </si>
  <si>
    <t>175151101</t>
  </si>
  <si>
    <t>Obsypání potrubí strojně sypaninou bez prohození, uloženou do 3 m</t>
  </si>
  <si>
    <t>016</t>
  </si>
  <si>
    <t>583336250</t>
  </si>
  <si>
    <t>kamenivo těžené hrubé prané (Bratčice) frakce 4-8</t>
  </si>
  <si>
    <t>T</t>
  </si>
  <si>
    <t>017</t>
  </si>
  <si>
    <t>199722</t>
  </si>
  <si>
    <t>Vodorovná doprava kameniva</t>
  </si>
  <si>
    <t>018</t>
  </si>
  <si>
    <t>174101101</t>
  </si>
  <si>
    <t>Zásyp jam, šachet rýh nebo kolem objektů sypaninou se zhutněním</t>
  </si>
  <si>
    <t>019</t>
  </si>
  <si>
    <t>583312000</t>
  </si>
  <si>
    <t>štěrkopísek (Bratčice) netříděný zásypový materiál</t>
  </si>
  <si>
    <t>020</t>
  </si>
  <si>
    <t>021</t>
  </si>
  <si>
    <t>167101101</t>
  </si>
  <si>
    <t>Nakládání výkopku z hornin tř. 1 až 4 do 100 m3 pro dovoz ornice z meziskládky</t>
  </si>
  <si>
    <t>022</t>
  </si>
  <si>
    <t>162301101</t>
  </si>
  <si>
    <t>Vodorovné přemístění do 500 m výkopku/sypaniny z horniny tř. 1 až 4 - ornice</t>
  </si>
  <si>
    <t>023</t>
  </si>
  <si>
    <t>181301105</t>
  </si>
  <si>
    <t>Rozprostření ornice tl vrstvy do 300 mm pl do 500 m2 v rovině nebo ve svahu do 1:5</t>
  </si>
  <si>
    <t>024</t>
  </si>
  <si>
    <t>005724100</t>
  </si>
  <si>
    <t>osivo směs travní parková</t>
  </si>
  <si>
    <t>_KG</t>
  </si>
  <si>
    <t>Zakládání</t>
  </si>
  <si>
    <t>212755216</t>
  </si>
  <si>
    <t>Trativody z drenážních trubek plastových flexibilních D 160 mm bez lože</t>
  </si>
  <si>
    <t>M</t>
  </si>
  <si>
    <t>212755218a</t>
  </si>
  <si>
    <t>Trativody z drenážních trubek plastových flexibilních perforovaných D 200 mm bez lože</t>
  </si>
  <si>
    <t>211971121a</t>
  </si>
  <si>
    <t>Zřízení opláštění žeber nebo trativodů geotextilií v rýze nebo zářezu sklonu přes 1:2 š do 2,5 m vč.dodávky</t>
  </si>
  <si>
    <t>Vodorovné konstrukce</t>
  </si>
  <si>
    <t>451573111</t>
  </si>
  <si>
    <t>Lože pod potrubí otevřený výkop ze štěrkopísku</t>
  </si>
  <si>
    <t>Komunikace</t>
  </si>
  <si>
    <t>564871116</t>
  </si>
  <si>
    <t>Podklad ze štěrkodrtě ŠD tl. 300 mm</t>
  </si>
  <si>
    <t>Trubní vedení</t>
  </si>
  <si>
    <t>Ks</t>
  </si>
  <si>
    <t>721290113a</t>
  </si>
  <si>
    <t>Zkouška těsnosti potrubí kanalizace</t>
  </si>
  <si>
    <t>kpl</t>
  </si>
  <si>
    <t>286619PC001</t>
  </si>
  <si>
    <t>Spojka ""in situ"" pro šachtu Tegra DN 160</t>
  </si>
  <si>
    <t>ks</t>
  </si>
  <si>
    <t>286619PC002</t>
  </si>
  <si>
    <t>Spojka ""in situ"" pro šachtu Tegra DN 200</t>
  </si>
  <si>
    <t>286619PC004</t>
  </si>
  <si>
    <t>Spojka ""in situ"" pro šachtu Tegra DN 300</t>
  </si>
  <si>
    <t>286619PC003</t>
  </si>
  <si>
    <t>899PC</t>
  </si>
  <si>
    <t>Označení, tabulky</t>
  </si>
  <si>
    <t>894812PC002</t>
  </si>
  <si>
    <t>Šachty plastové DN 425, včetně poklopů, hloubka 2500, poklop litina B 125</t>
  </si>
  <si>
    <t>Ostatní konstrukce a práce, bourání</t>
  </si>
  <si>
    <t>997221551</t>
  </si>
  <si>
    <t>Vodorovná doprava suti ze sypkých materiálů do 1 km</t>
  </si>
  <si>
    <t>997221559</t>
  </si>
  <si>
    <t>Příplatek ZKD 1 km u vodorovné dopravy suti ze sypkých materiálů</t>
  </si>
  <si>
    <t>997221611</t>
  </si>
  <si>
    <t>Nakládání suti na dopravní prostředky pro vodorovnou dopravu</t>
  </si>
  <si>
    <t>998312021</t>
  </si>
  <si>
    <t>Přesun hmot pro odvodnění drenáží s výplní rýh (přesun po staveništi)</t>
  </si>
  <si>
    <t>999PC001</t>
  </si>
  <si>
    <t>Vyústění do potoka (dosyp kamenem a zásyp zeminou - v zemních pracích)</t>
  </si>
  <si>
    <t>Celkem</t>
  </si>
  <si>
    <t>Nový hřbitov - jih</t>
  </si>
  <si>
    <t>113107243</t>
  </si>
  <si>
    <t>Odstranění podkladu pl přes 200 m2 živičných tl 150 mm</t>
  </si>
  <si>
    <t>0011</t>
  </si>
  <si>
    <t>Protlaky, rozšíření výkopů pro startovací a cílové jámy</t>
  </si>
  <si>
    <t>141721116</t>
  </si>
  <si>
    <t>Řízený zemní protlak hloubky do 6 m vnějšího průměru do 225 mm v hornině tř 1 až 4</t>
  </si>
  <si>
    <t>PC001</t>
  </si>
  <si>
    <t>Chránička DN 200</t>
  </si>
  <si>
    <t>573311511</t>
  </si>
  <si>
    <t>Prolití podkladu asfaltem v množství 2,5 kg/m2</t>
  </si>
  <si>
    <t>5771551a</t>
  </si>
  <si>
    <t>Asfaltová vrstva tl.0,15 m</t>
  </si>
  <si>
    <t>577PC</t>
  </si>
  <si>
    <t>Oprava a doplnění poškozených částí asfaltu (mimo š 80 cm)</t>
  </si>
  <si>
    <t>871251151</t>
  </si>
  <si>
    <t>Montáž potrubí z PE100 SDR 17 otevřený výkop svařovaných na tupo D 110 x 6,6 mm</t>
  </si>
  <si>
    <t>286133850</t>
  </si>
  <si>
    <t>potrubí PEHD DN 110</t>
  </si>
  <si>
    <t>286193640</t>
  </si>
  <si>
    <t>odbočka PE-HD 45°, d 110/110</t>
  </si>
  <si>
    <t>286619PC006</t>
  </si>
  <si>
    <t>Spojka ""in situ"" pro šachtu Tegra DN 150</t>
  </si>
  <si>
    <t>286619PC008</t>
  </si>
  <si>
    <t>Spojka ""in situ"" pro šachtu Tegra DN 110</t>
  </si>
  <si>
    <t>894812PC006</t>
  </si>
  <si>
    <t>Šachty plastové DN 425, včetně poklopů, hloubka 3500, poklop litina B 125</t>
  </si>
  <si>
    <t>894812PC007</t>
  </si>
  <si>
    <t>Šachty plastové DN 425, včetně poklopů, hloubka 3000, poklop litina B 125</t>
  </si>
  <si>
    <t>894812PC015</t>
  </si>
  <si>
    <t>Šachty plastové DN 425, včetně poklopů, hloubka 3000, poklop plast A 15</t>
  </si>
  <si>
    <t>894812PC010</t>
  </si>
  <si>
    <t>894812PC011</t>
  </si>
  <si>
    <t>919735113</t>
  </si>
  <si>
    <t>Řezání stávajícího živičného krytu hl do 150 mm</t>
  </si>
  <si>
    <t>997221845</t>
  </si>
  <si>
    <t>Poplatek za uložení odpadu z asfaltových povrchů na skládce (skládkovné) - pro recyklaci</t>
  </si>
  <si>
    <t>Nový hřbitov - centrum</t>
  </si>
  <si>
    <t>113107244</t>
  </si>
  <si>
    <t>Odstranění podkladu pl přes 200 m2 živičných tl 200 mm</t>
  </si>
  <si>
    <t>025</t>
  </si>
  <si>
    <t>026</t>
  </si>
  <si>
    <t>027</t>
  </si>
  <si>
    <t>0,6000</t>
  </si>
  <si>
    <t>0,1800</t>
  </si>
  <si>
    <t>212755218b</t>
  </si>
  <si>
    <t>Trativody z drenážních trubek plastových flexibilních perforovaných D 300 mm bez lože</t>
  </si>
  <si>
    <t>5771551b</t>
  </si>
  <si>
    <t>Asfaltová vrstva tl.0,2 m</t>
  </si>
  <si>
    <t>871423121</t>
  </si>
  <si>
    <t>Montáž kanalizačního potrubí z PVC těsněné gumovým kroužkem otevřený výkop sklon do 20 % DN 500</t>
  </si>
  <si>
    <t>8913751PC1</t>
  </si>
  <si>
    <t>Montáž koncových klapek hrdlových DN 500</t>
  </si>
  <si>
    <t>4228401</t>
  </si>
  <si>
    <t>klapka zpětná koncová DN 500</t>
  </si>
  <si>
    <t>894812PC008</t>
  </si>
  <si>
    <t>894812PC009</t>
  </si>
  <si>
    <t>Šachty plastové DN 425, včetně poklopů, hloubka 2500, poklop litina D 400</t>
  </si>
  <si>
    <t>894812PC004</t>
  </si>
  <si>
    <t>894812PC005</t>
  </si>
  <si>
    <t>919735114</t>
  </si>
  <si>
    <t>Řezání stávajícího živičného krytu hl do 200 mm</t>
  </si>
  <si>
    <t>Akumulační nádrž vč.elektropřípojky</t>
  </si>
  <si>
    <t>Svislé konstrukce</t>
  </si>
  <si>
    <t>382411215R</t>
  </si>
  <si>
    <t>Zemní nádrž objemu 10000 l</t>
  </si>
  <si>
    <t>452321161</t>
  </si>
  <si>
    <t>Podkladní desky ze ŽB tř. C 25/30 otevřený výkop</t>
  </si>
  <si>
    <t>452368113</t>
  </si>
  <si>
    <t>Výztuž podkladních desek nebo bloků nebo pražců otevřený výkop z betonářské oceli 10 505</t>
  </si>
  <si>
    <t>899620151</t>
  </si>
  <si>
    <t>Obetonování plastové šachty z polypropylenu betonem prostým tř. C 25/30 otevřený výkop</t>
  </si>
  <si>
    <t>M21</t>
  </si>
  <si>
    <t>Elektropřípojka</t>
  </si>
  <si>
    <t>341110980</t>
  </si>
  <si>
    <t>kabel silový s Cu jádrem CYKY 5x4 mm2</t>
  </si>
  <si>
    <t>210PC</t>
  </si>
  <si>
    <t>Napojení v rozvaděči, ostatní připojení</t>
  </si>
  <si>
    <t>210PC1</t>
  </si>
  <si>
    <t>Revizní zpráva</t>
  </si>
  <si>
    <t>210PC2</t>
  </si>
  <si>
    <t>Ohlášení, povolení</t>
  </si>
  <si>
    <t>460010023</t>
  </si>
  <si>
    <t>Vytyčení trasy vedení kabelového podzemního v terénu volném</t>
  </si>
  <si>
    <t>KM</t>
  </si>
  <si>
    <t>0,1600</t>
  </si>
  <si>
    <t>M35</t>
  </si>
  <si>
    <t>Montáž čerpadel a vodohospodářských zařízení</t>
  </si>
  <si>
    <t>350150002</t>
  </si>
  <si>
    <t>Montáž čerpadel</t>
  </si>
  <si>
    <t>4266100PC</t>
  </si>
  <si>
    <t>Čerpadlo kalové (např. SIGMA 50-GFEU (MH) 400 V)</t>
  </si>
  <si>
    <t>426111000</t>
  </si>
  <si>
    <t>Čerpadlo ponorné aut.tlakově řízené (např. EASYPUMP E-DEEP)</t>
  </si>
  <si>
    <t>132212201</t>
  </si>
  <si>
    <t>Hloubení rýh š přes 600 do 2000 mm ručním nebo pneum nářadím v soudržných horninách tř. 3</t>
  </si>
  <si>
    <t>132212209</t>
  </si>
  <si>
    <t>Příplatek za lepivost u hloubení rýh š do 2000 mm ručním nebo pneum nářadím v hornině tř. 3</t>
  </si>
  <si>
    <t>871373121</t>
  </si>
  <si>
    <t>Montáž kanalizačního potrubí z PVC těsněné gumovým kroužkem otevřený výkop sklon do 20 % DN 315</t>
  </si>
  <si>
    <t>286111220</t>
  </si>
  <si>
    <t>trubka kanalizační hladká hrdlovaná D 315 x 7,7 x 5000 mm</t>
  </si>
  <si>
    <t>SO 03 Odvod srážkových vod nový hřbitov</t>
  </si>
  <si>
    <t>871313121</t>
  </si>
  <si>
    <t>Montáž kanalizačního potrubí z PVC těsněné gumovým kroužkem otevřený výkop sklon do 20 % DN 160</t>
  </si>
  <si>
    <t>871353121</t>
  </si>
  <si>
    <t>Montáž kanalizačního potrubí z PVC těsněné gumovým kroužkem otevřený výkop sklon do 20 % DN 200</t>
  </si>
  <si>
    <t>871363121</t>
  </si>
  <si>
    <t>Montáž kanalizačního potrubí z PVC těsněné gumovým kroužkem otevřený výkop sklon do 20 % DN 250</t>
  </si>
  <si>
    <t>286111200</t>
  </si>
  <si>
    <t>trubka kanalizační hladká hrdlovaná D 160 x 3,6 x 5000 mm</t>
  </si>
  <si>
    <t>286111210</t>
  </si>
  <si>
    <t>trubka kanalizační hladká hrdlovaná D 200 x 4,5 x 5000 mm</t>
  </si>
  <si>
    <t>286111240</t>
  </si>
  <si>
    <t>trubka kanalizační hladká hrdlovaná D 250 x 6,1 x 5000 mm</t>
  </si>
  <si>
    <t>895941PC1</t>
  </si>
  <si>
    <t>Zřízení vpusti kanalizační uliční DN 425</t>
  </si>
  <si>
    <t>899203111</t>
  </si>
  <si>
    <t>Osazení mříží litinových včetně rámů a košů na bahno hmotnosti nad 100 do 150 kg</t>
  </si>
  <si>
    <t>286PC010</t>
  </si>
  <si>
    <t>Dešťová vpusť DN 425, hl. 1750 mm, mříž D400 - dodávka</t>
  </si>
  <si>
    <t>894812PC019</t>
  </si>
  <si>
    <t>894812PC021</t>
  </si>
  <si>
    <t>ON</t>
  </si>
  <si>
    <t>Ostatní a vedlejší náklady</t>
  </si>
  <si>
    <t>011314000</t>
  </si>
  <si>
    <t>Archeologický dohled</t>
  </si>
  <si>
    <t>012103000</t>
  </si>
  <si>
    <t>Geodetické práce před výstavbou</t>
  </si>
  <si>
    <t>012203000</t>
  </si>
  <si>
    <t>Geodetické práce při provádění stavby</t>
  </si>
  <si>
    <t>012303000</t>
  </si>
  <si>
    <t>Geodetické práce po výstavbě</t>
  </si>
  <si>
    <t>013254000</t>
  </si>
  <si>
    <t>Dokumentace skutečného provedení stavby</t>
  </si>
  <si>
    <t>030001000</t>
  </si>
  <si>
    <t>Zařízení staveniště</t>
  </si>
  <si>
    <t>032903000</t>
  </si>
  <si>
    <t>Náklady na provoz a údržbu vybavení staveniště</t>
  </si>
  <si>
    <t>034002000</t>
  </si>
  <si>
    <t>Zabezpečení staveniště</t>
  </si>
  <si>
    <t>039002000</t>
  </si>
  <si>
    <t>Zrušení zařízení staveniště</t>
  </si>
  <si>
    <t>041103000</t>
  </si>
  <si>
    <t>Autorský dozor projektanta</t>
  </si>
  <si>
    <t>043134000</t>
  </si>
  <si>
    <t>Zkoušky zatěžovací</t>
  </si>
  <si>
    <t>050001000</t>
  </si>
  <si>
    <t>Finanční náklady</t>
  </si>
  <si>
    <t>070001000</t>
  </si>
  <si>
    <t>Provozní vlivy</t>
  </si>
  <si>
    <t>075603000</t>
  </si>
  <si>
    <t>Jiná ochranná pásma</t>
  </si>
  <si>
    <t>092103001</t>
  </si>
  <si>
    <t>Náklady na zkušební provoz</t>
  </si>
  <si>
    <t>042403000</t>
  </si>
  <si>
    <t>Hloubení rýh š přes 600 do 2000 mm ručním nebo pneum nářadím v soudržných horninách tř. 4</t>
  </si>
  <si>
    <t>Příplatek za lepivost u hloubení rýh š do 2000 mm ručním nebo pneum nářadím v hornině tř. 4</t>
  </si>
  <si>
    <t>132312201</t>
  </si>
  <si>
    <t>132312209</t>
  </si>
  <si>
    <t>Zpracoval: Mária Gaborčíková</t>
  </si>
  <si>
    <t>SO 01</t>
  </si>
  <si>
    <t>OaVN</t>
  </si>
  <si>
    <t>Drenážní systém nového hřbitova</t>
  </si>
  <si>
    <t>Odvod srážkových vod nový hřbitov</t>
  </si>
  <si>
    <t>Cena celkem bez DPH</t>
  </si>
  <si>
    <t>DPH 21%</t>
  </si>
  <si>
    <t>Cena celkem vč. DPH</t>
  </si>
  <si>
    <t>Milevsko - veřejné pohřebiště - drenážní systém a odvodnění - ETAPA I</t>
  </si>
  <si>
    <t>112151351</t>
  </si>
  <si>
    <t>112151352</t>
  </si>
  <si>
    <t>112151353</t>
  </si>
  <si>
    <t>112201111</t>
  </si>
  <si>
    <t>112201112</t>
  </si>
  <si>
    <t>112201113</t>
  </si>
  <si>
    <t>162301401</t>
  </si>
  <si>
    <t>162301405</t>
  </si>
  <si>
    <t>162301406</t>
  </si>
  <si>
    <t>162301411</t>
  </si>
  <si>
    <t>162301415</t>
  </si>
  <si>
    <t>162301416</t>
  </si>
  <si>
    <t>162301421</t>
  </si>
  <si>
    <t>162301422</t>
  </si>
  <si>
    <t>124303101</t>
  </si>
  <si>
    <t>124303109</t>
  </si>
  <si>
    <t>183101321</t>
  </si>
  <si>
    <t>184102114</t>
  </si>
  <si>
    <t>184215132</t>
  </si>
  <si>
    <t>605912500</t>
  </si>
  <si>
    <t>0264PC</t>
  </si>
  <si>
    <t>184813121</t>
  </si>
  <si>
    <t>184815111</t>
  </si>
  <si>
    <t>184801121</t>
  </si>
  <si>
    <t>184811121</t>
  </si>
  <si>
    <t>183106614</t>
  </si>
  <si>
    <t>6933PC</t>
  </si>
  <si>
    <t>181PC</t>
  </si>
  <si>
    <t>Kácení stromu s postupným spouštěním koruny a kmene D do 0,2 m</t>
  </si>
  <si>
    <t>Kácení stromu s postupným spouštěním koruny a kmene D do 0,3 m</t>
  </si>
  <si>
    <t>Kácení stromu s postupným spouštěním koruny a kmene D do 0,4 m</t>
  </si>
  <si>
    <t>Odstranění pařezů D do 0,2 m v rovině a svahu 1:5 s odklizením do 20 m a zasypáním jámy</t>
  </si>
  <si>
    <t>Odstranění pařezů D do 0,3 m v rovině a svahu 1:5 s odklizením do 20 m a zasypáním jámy</t>
  </si>
  <si>
    <t>Odstranění pařezů D do 0,4 m v rovině a svahu 1:5 s odklizením do 20 m a zasypáním jámy</t>
  </si>
  <si>
    <t>Vodorovné přemístění větví stromů listnatých do 5 km D kmene do 300 mm</t>
  </si>
  <si>
    <t>Vodorovné přemístění větví stromů jehličnatých do 5 km D kmene do 300 mm</t>
  </si>
  <si>
    <t>Vodorovné přemístění větví stromů jehličnatých do 5 km D kmene do 500 mm</t>
  </si>
  <si>
    <t>Vodorovné přemístění kmenů stromů listnatých do 5 km D kmene do 300 mm</t>
  </si>
  <si>
    <t>Vodorovné přemístění kmenů stromů jehličnatých do 5 km D kmene do 300 mm</t>
  </si>
  <si>
    <t>Vodorovné přemístění kmenů stromů jehličnatých do 5 km D kmene do 500 mm</t>
  </si>
  <si>
    <t>Vodorovné přemístění pařezů do 5 km D do 300 mm</t>
  </si>
  <si>
    <t>Vodorovné přemístění pařezů do 5 km D do 500 mm</t>
  </si>
  <si>
    <t>Vykopávky do 1000 m3 pro koryta vodotečí v hornině tř. 4</t>
  </si>
  <si>
    <t>Příplatek k vykopávkám pro koryta vodotečí v hornině tř. 4 za lepivost</t>
  </si>
  <si>
    <t>Jamky pro výsadbu s výměnou 100 % půdy zeminy tř 1 až 4 objem do 1 m3 v rovině a svahu do 1:5</t>
  </si>
  <si>
    <t>Výsadba dřeviny s balem D do 0,5 m do jamky se zalitím v rovině a svahu do 1:5</t>
  </si>
  <si>
    <t>Ukotvení kmene dřevin třemi kůly D do 0,1 m délky do 2 m</t>
  </si>
  <si>
    <t>kůl vyvazovací dřevěný délka 150 cm průměr 8 cm</t>
  </si>
  <si>
    <t>Stromky dle výběru investora, náhradní výsadba, výška cca 1,4 m</t>
  </si>
  <si>
    <t>Ochrana dřevin před okusem mechanicky pletivem v rovině a svahu do 1:5</t>
  </si>
  <si>
    <t>Obrytí kolem sazenic v půdě lehké</t>
  </si>
  <si>
    <t>Ošetřování vysazených dřevin soliterních v rovině a svahu do 1:5</t>
  </si>
  <si>
    <t>Zdravotní diagnostika stromu metodou akustické tomografie do D 0,5 m</t>
  </si>
  <si>
    <t>Ochrana stromu protikořenovou clonou v rovině nebo na svahu do 1:5 hloubky do 1400 mm</t>
  </si>
  <si>
    <t>Kořenovzdorná fólie</t>
  </si>
  <si>
    <t>Zdravotní řez kořenů dotčených výkopem, ochrana textilií, ošetření přípravkem na rany, vlhčení</t>
  </si>
  <si>
    <t>935112211</t>
  </si>
  <si>
    <t>592274970</t>
  </si>
  <si>
    <t>028</t>
  </si>
  <si>
    <t>029</t>
  </si>
  <si>
    <t>030</t>
  </si>
  <si>
    <t>031</t>
  </si>
  <si>
    <t>032</t>
  </si>
  <si>
    <t>033</t>
  </si>
  <si>
    <t>Osazení příkopového žlabu do betonu tl 100 mm z betonových tvárnic š 800 mm</t>
  </si>
  <si>
    <t>žlabovka betonová TBM 20-80 33x80x10 cm</t>
  </si>
  <si>
    <t>NV</t>
  </si>
  <si>
    <t>Vliv stavby na životní prostředí - ochrana nadzemní části stromů</t>
  </si>
  <si>
    <t>Šachty plastové DN 1000, včetně poklopů, hloubka 4000, poklop litina B 125</t>
  </si>
  <si>
    <t>Šachty plastové DN 1000, včetně poklopů, hloubka 2500, poklop litina D400</t>
  </si>
  <si>
    <t>SO 02 Odvod srážkových vod nový hřbitov</t>
  </si>
  <si>
    <t xml:space="preserve">SO 02 </t>
  </si>
  <si>
    <t>Vrtáky pro ""in situ"" DN 110 až 250 - zápůjčka</t>
  </si>
  <si>
    <t>Vrtáky pro ""in situ"" DN 110 a 300 - zápůjčka</t>
  </si>
  <si>
    <t>Šachty plastové DN 1000, včetně poklopů, hloubka 2500, poklop litina D400 bez dna</t>
  </si>
  <si>
    <t>132201101</t>
  </si>
  <si>
    <t>Hloubení rýh š do 600 mm v hornině tř. 3 objemu do 100 m3</t>
  </si>
  <si>
    <t>132201109</t>
  </si>
  <si>
    <t>Příplatek za lepivost k hloubení rýh š do 600 mm v hornině tř. 3</t>
  </si>
  <si>
    <t>28617280</t>
  </si>
  <si>
    <t>trubka kanalizační PP korugovaná DN 500x6000 mm SN 16</t>
  </si>
  <si>
    <t>m</t>
  </si>
  <si>
    <t>871161141</t>
  </si>
  <si>
    <t>Montáž potrubí z PE100 SDR 11 otevřený výkop svařovaných na tupo D 32 x 3,0 mm</t>
  </si>
  <si>
    <t>28613595</t>
  </si>
  <si>
    <t>potrubí dvouvrstvé PE100 s 10% signalizační vrstvou SDR 11 32x3,0 dl 12m</t>
  </si>
  <si>
    <t>877161101</t>
  </si>
  <si>
    <t>Montáž elektrospojek na vodovodním potrubí z PE trub d 32</t>
  </si>
  <si>
    <t>kus</t>
  </si>
  <si>
    <t>28615969</t>
  </si>
  <si>
    <t>elektrospojka SDR 11 PE 100 PN 16 d 32</t>
  </si>
  <si>
    <t>877161110</t>
  </si>
  <si>
    <t>Montáž elektrokolen 45° na vodovodním potrubí z PE trub d 32</t>
  </si>
  <si>
    <t>28615010</t>
  </si>
  <si>
    <t>elektrokoleno 45° PE 100 PN 16 d 32</t>
  </si>
  <si>
    <t>877161113</t>
  </si>
  <si>
    <t>Montáž elektro T-kusů na vodovodním potrubí z PE trub d 32</t>
  </si>
  <si>
    <t>28615011</t>
  </si>
  <si>
    <t>elektrotvarovka T-kus rovnoramenný, PE 100, PN 16, d 32</t>
  </si>
  <si>
    <t>892241111</t>
  </si>
  <si>
    <t>Tlaková zkouška vodou potrubí do 80</t>
  </si>
  <si>
    <t>899722113</t>
  </si>
  <si>
    <t>Krytí potrubí z plastů výstražnou fólií z PVC 34cm</t>
  </si>
  <si>
    <t>Průchodka DN 32</t>
  </si>
  <si>
    <t>Šachty plastové DN 600, včetně poklopů, hloubka 1450, poklop litina B 125</t>
  </si>
  <si>
    <t>Šachty plastové DN 1000, včetně poklopů, hloubka 2500, poklop litina D 400</t>
  </si>
  <si>
    <t>Šachty plastové DN 600, včetně poklopů, hloubka 2000, poklop litina D400</t>
  </si>
  <si>
    <t>Šachty plastové DN 600, včetně poklopů, hloubka 1450, poklop litina D 400</t>
  </si>
  <si>
    <t>Šachty plastové DN 600, včetně poklopů, hloubka 1450, mříž D 400</t>
  </si>
  <si>
    <t>877315221a</t>
  </si>
  <si>
    <t>Montáž tvarovek z tvrdého PVC-systém KG nebo z polypropylenu-systém KG 2000 dvouosé</t>
  </si>
  <si>
    <t>komplet</t>
  </si>
  <si>
    <t>Spojka ""in situ"" pro šachtu Tegra DN 500</t>
  </si>
  <si>
    <t>111101101</t>
  </si>
  <si>
    <t>Odstranění travin z celkové plochy do 0,1 ha</t>
  </si>
  <si>
    <t>ha</t>
  </si>
  <si>
    <t>111201101</t>
  </si>
  <si>
    <t>Odstranění křovin a stromů průměru kmene do 100 mm i s kořeny z celkové plochy do 1000 m2</t>
  </si>
  <si>
    <t>m2</t>
  </si>
  <si>
    <t>111201401</t>
  </si>
  <si>
    <t>Spálení křovin a stromů průměru kmene do 100 mm</t>
  </si>
  <si>
    <t>113106192</t>
  </si>
  <si>
    <t>Rozebrání vozovek ze silničních dílců se spárami zalitými cementovou maltou strojně pl do 50 m2</t>
  </si>
  <si>
    <t>113107323</t>
  </si>
  <si>
    <t>Odstranění podkladu z kameniva drceného tl 300 mm strojně pl do 50 m2</t>
  </si>
  <si>
    <t>119001421</t>
  </si>
  <si>
    <t>Dočasné zajištění kabelů a kabelových tratí ze 3 volně ložených kabelů</t>
  </si>
  <si>
    <t>119003131</t>
  </si>
  <si>
    <t>Výstražná páska pro zabezpečení výkopu zřízení</t>
  </si>
  <si>
    <t>119003132</t>
  </si>
  <si>
    <t>Výstražná páska pro zabezpečení výkopu odstranění</t>
  </si>
  <si>
    <t>121101101</t>
  </si>
  <si>
    <t>Sejmutí ornice s přemístěním na vzdálenost do 50 m</t>
  </si>
  <si>
    <t>m3</t>
  </si>
  <si>
    <t>122202201</t>
  </si>
  <si>
    <t>Odkopávky a prokopávky nezapažené pro silnice objemu do 100 m3 v hornině tř. 3</t>
  </si>
  <si>
    <t>122202209</t>
  </si>
  <si>
    <t>Příplatek k odkopávkám a prokopávkám pro silnice v hornině tř. 3 za lepivost</t>
  </si>
  <si>
    <t>162201102</t>
  </si>
  <si>
    <t>Vodorovné přemístění do 50 m výkopku/sypaniny z horniny tř. 1 až 4</t>
  </si>
  <si>
    <t>Nakládání výkopku z hornin tř. 1 až 4 do 100 m3</t>
  </si>
  <si>
    <t>171201101</t>
  </si>
  <si>
    <t>Uložení sypaniny do násypů nezhutněných</t>
  </si>
  <si>
    <t>181301102</t>
  </si>
  <si>
    <t>Rozprostření ornice tl vrstvy do 150 mm pl do 500 m2 v rovině nebo ve svahu do 1:5</t>
  </si>
  <si>
    <t>181951102</t>
  </si>
  <si>
    <t>Úprava pláně v hornině tř. 1 až 4 se zhutněním</t>
  </si>
  <si>
    <t>120001101</t>
  </si>
  <si>
    <t>Příplatek za ztížení odkopávky nebo prokkopávky v blízkosti inženýrských sítí</t>
  </si>
  <si>
    <t>215901101</t>
  </si>
  <si>
    <t>Zhutnění podloží z hornin soudržných do 92% PS nebo nesoudržných sypkých I(d) do 0,8</t>
  </si>
  <si>
    <t>Komunikace pozemní</t>
  </si>
  <si>
    <t>564561111</t>
  </si>
  <si>
    <t>Zřízení podsypu nebo podkladu ze sypaniny tl 200 mm</t>
  </si>
  <si>
    <t>564730011</t>
  </si>
  <si>
    <t>Podklad z kameniva hrubého drceného vel. 8-16 mm tl 100 mm</t>
  </si>
  <si>
    <t>564761111</t>
  </si>
  <si>
    <t>Podklad z kameniva hrubého drceného vel. 32-63 mm tl 200 mm</t>
  </si>
  <si>
    <t>584121111</t>
  </si>
  <si>
    <t>Osazení silničních dílců z ŽB do lože z kameniva těženého tl 40 mm</t>
  </si>
  <si>
    <t>59381007</t>
  </si>
  <si>
    <t>panel silniční 300x200x18 cm</t>
  </si>
  <si>
    <t>913111111</t>
  </si>
  <si>
    <t>Montáž a demontáž plastového podstavce dočasné dopravní značky</t>
  </si>
  <si>
    <t>913111112</t>
  </si>
  <si>
    <t>Montáž a demontáž sloupku délky do 2 m dočasné dopravní značky</t>
  </si>
  <si>
    <t>913111211</t>
  </si>
  <si>
    <t>Příplatek k dočasnému podstavci plastovému za první a ZKD den použití</t>
  </si>
  <si>
    <t>913111212</t>
  </si>
  <si>
    <t>Příplatek k dočasnému sloupku délky do 2 m za první a ZKD den použití</t>
  </si>
  <si>
    <t>913221113</t>
  </si>
  <si>
    <t>Montáž a demontáž dočasné dopravní zábrany světelné šířky 3 m s 5 světly</t>
  </si>
  <si>
    <t>913221213</t>
  </si>
  <si>
    <t>Příplatek k dočasné dopravní zábraně světelné šířky 3m s 5 světly za první a ZKD den použití</t>
  </si>
  <si>
    <t>95271185</t>
  </si>
  <si>
    <t>nájem akumulátoru 12V/55Ah nájem za 1 den/do 7 dní</t>
  </si>
  <si>
    <t>913911112</t>
  </si>
  <si>
    <t>Montáž a demontáž akumulátoru dočasného dopravního značení olověného 12 V/55 Ah</t>
  </si>
  <si>
    <t>913911212</t>
  </si>
  <si>
    <t>Příplatek k dočasnému akumulátor 12V/55 Ah za první a ZKD den použití</t>
  </si>
  <si>
    <t>914111111</t>
  </si>
  <si>
    <t>Montáž svislé dopravní značky do velikosti 1 m2 objímkami na sloupek nebo konzolu</t>
  </si>
  <si>
    <t>40444000</t>
  </si>
  <si>
    <t>značka dopravní svislá výstražná FeZn A1-A30 P1,P4 700mm</t>
  </si>
  <si>
    <t>914511112</t>
  </si>
  <si>
    <t>Montáž sloupku dopravních značek délky do 3,5 m s betonovým základem a patkou</t>
  </si>
  <si>
    <t>40445225</t>
  </si>
  <si>
    <t>sloupek Zn pro dopravní značku D 60mm v 350mm</t>
  </si>
  <si>
    <t>919441211</t>
  </si>
  <si>
    <t>Čelo propustku z lomového kamene pro propustek z trub DN 300 až 500</t>
  </si>
  <si>
    <t>919535557</t>
  </si>
  <si>
    <t>Obetonování trubního propustku betonem prostým tř. C 16/20</t>
  </si>
  <si>
    <t>919726123</t>
  </si>
  <si>
    <t>Geotextilie pro ochranu, separaci a filtraci netkaná měrná hmotnost do 500 g/m2</t>
  </si>
  <si>
    <t>997221571</t>
  </si>
  <si>
    <t>Vodorovná doprava vybouraných hmot do 1 km</t>
  </si>
  <si>
    <t>t</t>
  </si>
  <si>
    <t>997221579</t>
  </si>
  <si>
    <t>Příplatek ZKD 1 km u vodorovné dopravy vybouraných hmot</t>
  </si>
  <si>
    <t>998225111</t>
  </si>
  <si>
    <t>Přesun hmot pro pozemní komunikace s krytem z kamene, monolitickým betonovým nebo živičným</t>
  </si>
  <si>
    <t>998225194</t>
  </si>
  <si>
    <t>Příplatek k přesunu hmot pro pozemní komunikace s krytem z kamene, živičným, betonovým do 5000 m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</si>
  <si>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</si>
  <si>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</si>
  <si>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</si>
  <si>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</si>
  <si>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</si>
  <si>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</si>
  <si>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</si>
  <si>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</si>
  <si>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</si>
  <si>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</si>
  <si>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</si>
  <si>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</si>
  <si>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</si>
  <si>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</si>
  <si>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</si>
  <si>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</si>
  <si>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</si>
  <si>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Kácení stromů, náhradní výsadba, objezd, propustek, žlab, ochrana kořenů</t>
  </si>
  <si>
    <t>14.6.2018</t>
  </si>
  <si>
    <t>87PC1</t>
  </si>
  <si>
    <t>Zahradní stojan na vodu vč. montáže</t>
  </si>
  <si>
    <t>741122143</t>
  </si>
  <si>
    <t>Montáž kabel Cu plný kulatý žíla 5x4 až 6 mm2 zatažený v trubkách (CYKY)</t>
  </si>
  <si>
    <t>34571364</t>
  </si>
  <si>
    <t>trubka elektroinstalační HDPE tuhá dvouplášťová korugovaná D 75/90 mm</t>
  </si>
  <si>
    <t>175151101a</t>
  </si>
  <si>
    <t>Obsypání potrubí ručně sypaninou bez prohození sítem, uloženou do 3 m</t>
  </si>
  <si>
    <t>132212101</t>
  </si>
  <si>
    <t>Hloubení rýh š do 600 mm ručním nebo pneum nářadím v soudržných horninách tř. 3</t>
  </si>
  <si>
    <t>Příplatek za lepivost u hloubení rýh š do 600 mm ručním nebo pneum nářadím v hornině tř. 3</t>
  </si>
  <si>
    <t>132212109</t>
  </si>
  <si>
    <t>151101301</t>
  </si>
  <si>
    <t>Zřízení rozepření stěn při pažení příložném hl do 4 m</t>
  </si>
  <si>
    <t>151101302</t>
  </si>
  <si>
    <t>Zřízení rozepření stěn při pažení příložném hl do 8 m</t>
  </si>
  <si>
    <t>151101311</t>
  </si>
  <si>
    <t>Odstranění rozepření stěn při pažení příložném hl do 4 m</t>
  </si>
  <si>
    <t>151101312</t>
  </si>
  <si>
    <t>Odstranění rozepření stěn při pažení příložném hl do 8 m</t>
  </si>
  <si>
    <t>119003211</t>
  </si>
  <si>
    <t>Mobilní plotová zábrana s reflexním pásem  výšky do 1,5 m pro zabezpečení výkopu zřízení</t>
  </si>
  <si>
    <t>119003212</t>
  </si>
  <si>
    <t>Mobilní plotová zábrana s reflexním pásem  výšky do 1,5 m pro zabezpečení výkopu odstranění</t>
  </si>
  <si>
    <t>56231204</t>
  </si>
  <si>
    <t>uzávěr zpětný PP automatický s ocelovou klapkou DN 200</t>
  </si>
  <si>
    <t>913111115</t>
  </si>
  <si>
    <t>Montáž a demontáž dočasné dopravní značky samostatné základní</t>
  </si>
  <si>
    <t>913111215</t>
  </si>
  <si>
    <t>Příplatek k dočasné dopravní značce samostatné základní za první a ZKD den použití</t>
  </si>
  <si>
    <t>ROZPOČET - slepý</t>
  </si>
  <si>
    <t>Rekapitulace Rozpočet -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</si>
</sst>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00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0000"/>
      <name val="Arial Narrow"/>
      <family val="2"/>
      <charset val="238"/>
    </font>
    <font>
      <b/>
      <sz val="15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C0C0C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"/>
      <family val="2"/>
      <charset val="238"/>
    </font>
    <font>
      <sz val="8"/>
      <color rgb="FF0000FF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color rgb="FF7030A0"/>
      <name val="Calibri"/>
      <family val="2"/>
      <charset val="238"/>
      <scheme val="minor"/>
    </font>
    <font>
      <b/>
      <sz val="10"/>
      <color rgb="FF7030A0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0000FF"/>
      <name val="Arial Narrow"/>
      <family val="2"/>
      <charset val="238"/>
    </font>
    <font>
      <sz val="10"/>
      <color rgb="FF7030A0"/>
      <name val="Calibri"/>
      <family val="2"/>
      <charset val="238"/>
      <scheme val="minor"/>
    </font>
    <font>
      <sz val="10"/>
      <color rgb="FF7030A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8.25"/>
      <color rgb="FF000000"/>
      <name val="Tahoma"/>
    </font>
    <font>
      <sz val="8.25"/>
      <color rgb="FF0065CE"/>
      <name val="Tahoma"/>
    </font>
    <font>
      <sz val="8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BB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3">
    <xf numFmtId="0" fontId="0" fillId="0" borderId="0"/>
    <xf numFmtId="0" fontId="15" fillId="0" borderId="9" applyNumberFormat="0" applyFill="0" applyAlignment="0" applyProtection="0"/>
    <xf numFmtId="0" fontId="12" fillId="6" borderId="7" applyNumberFormat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1" fillId="7" borderId="8" applyNumberFormat="0" applyFont="0" applyAlignment="0" applyProtection="0"/>
    <xf numFmtId="0" fontId="11" fillId="0" borderId="6" applyNumberFormat="0" applyFill="0" applyAlignment="0" applyProtection="0"/>
    <xf numFmtId="0" fontId="6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8" fillId="4" borderId="4" applyNumberFormat="0" applyAlignment="0" applyProtection="0"/>
    <xf numFmtId="0" fontId="10" fillId="5" borderId="4" applyNumberFormat="0" applyAlignment="0" applyProtection="0"/>
    <xf numFmtId="0" fontId="9" fillId="5" borderId="5" applyNumberFormat="0" applyAlignment="0" applyProtection="0"/>
    <xf numFmtId="0" fontId="14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</cellStyleXfs>
  <cellXfs count="127">
    <xf numFmtId="0" fontId="0" fillId="0" borderId="0" xfId="0"/>
    <xf numFmtId="0" fontId="0" fillId="0" borderId="0" xfId="0" applyAlignment="1"/>
    <xf numFmtId="49" fontId="17" fillId="14" borderId="0" xfId="0" applyNumberFormat="1" applyFont="1" applyFill="1" applyAlignment="1">
      <alignment horizontal="left" vertical="center"/>
    </xf>
    <xf numFmtId="0" fontId="17" fillId="15" borderId="10" xfId="0" applyFont="1" applyFill="1" applyBorder="1" applyAlignment="1">
      <alignment horizontal="center" vertical="center"/>
    </xf>
    <xf numFmtId="49" fontId="17" fillId="0" borderId="11" xfId="0" applyNumberFormat="1" applyFont="1" applyBorder="1" applyAlignment="1">
      <alignment horizontal="center" vertical="center"/>
    </xf>
    <xf numFmtId="4" fontId="17" fillId="0" borderId="11" xfId="0" applyNumberFormat="1" applyFont="1" applyBorder="1" applyAlignment="1">
      <alignment horizontal="right" vertical="center"/>
    </xf>
    <xf numFmtId="0" fontId="17" fillId="0" borderId="11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center" vertical="center"/>
    </xf>
    <xf numFmtId="4" fontId="24" fillId="0" borderId="27" xfId="0" applyNumberFormat="1" applyFont="1" applyBorder="1" applyAlignment="1">
      <alignment vertical="center"/>
    </xf>
    <xf numFmtId="49" fontId="25" fillId="0" borderId="0" xfId="0" applyNumberFormat="1" applyFont="1" applyAlignment="1">
      <alignment horizontal="left" vertical="center"/>
    </xf>
    <xf numFmtId="0" fontId="26" fillId="0" borderId="0" xfId="0" applyFont="1" applyAlignment="1"/>
    <xf numFmtId="4" fontId="25" fillId="0" borderId="0" xfId="0" applyNumberFormat="1" applyFont="1" applyAlignment="1">
      <alignment vertical="center"/>
    </xf>
    <xf numFmtId="0" fontId="27" fillId="0" borderId="0" xfId="0" applyFont="1" applyAlignment="1"/>
    <xf numFmtId="0" fontId="29" fillId="0" borderId="0" xfId="0" applyFont="1" applyAlignment="1"/>
    <xf numFmtId="0" fontId="31" fillId="0" borderId="0" xfId="0" applyFont="1" applyAlignment="1"/>
    <xf numFmtId="49" fontId="32" fillId="0" borderId="0" xfId="0" applyNumberFormat="1" applyFont="1" applyAlignment="1">
      <alignment horizontal="left" vertical="center"/>
    </xf>
    <xf numFmtId="4" fontId="32" fillId="0" borderId="0" xfId="0" applyNumberFormat="1" applyFont="1" applyAlignment="1">
      <alignment vertical="center"/>
    </xf>
    <xf numFmtId="4" fontId="32" fillId="0" borderId="27" xfId="0" applyNumberFormat="1" applyFont="1" applyBorder="1" applyAlignment="1">
      <alignment vertical="center"/>
    </xf>
    <xf numFmtId="49" fontId="32" fillId="0" borderId="0" xfId="0" applyNumberFormat="1" applyFont="1" applyBorder="1" applyAlignment="1">
      <alignment horizontal="left" vertical="center"/>
    </xf>
    <xf numFmtId="4" fontId="32" fillId="0" borderId="0" xfId="0" applyNumberFormat="1" applyFont="1" applyBorder="1" applyAlignment="1">
      <alignment vertical="center"/>
    </xf>
    <xf numFmtId="49" fontId="30" fillId="0" borderId="16" xfId="0" applyNumberFormat="1" applyFont="1" applyBorder="1" applyAlignment="1">
      <alignment vertical="center"/>
    </xf>
    <xf numFmtId="49" fontId="32" fillId="0" borderId="0" xfId="0" applyNumberFormat="1" applyFont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49" fontId="17" fillId="14" borderId="0" xfId="0" applyNumberFormat="1" applyFont="1" applyFill="1" applyAlignment="1">
      <alignment horizontal="left" vertical="center"/>
    </xf>
    <xf numFmtId="0" fontId="0" fillId="0" borderId="0" xfId="0" applyFill="1" applyAlignment="1"/>
    <xf numFmtId="49" fontId="33" fillId="0" borderId="11" xfId="0" applyNumberFormat="1" applyFont="1" applyBorder="1" applyAlignment="1">
      <alignment horizontal="center" vertical="center"/>
    </xf>
    <xf numFmtId="4" fontId="33" fillId="0" borderId="11" xfId="0" applyNumberFormat="1" applyFont="1" applyBorder="1" applyAlignment="1">
      <alignment horizontal="right" vertical="center"/>
    </xf>
    <xf numFmtId="0" fontId="34" fillId="0" borderId="0" xfId="0" applyFont="1"/>
    <xf numFmtId="49" fontId="35" fillId="0" borderId="27" xfId="0" applyNumberFormat="1" applyFont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4" fontId="36" fillId="0" borderId="11" xfId="0" applyNumberFormat="1" applyFont="1" applyBorder="1" applyAlignment="1">
      <alignment horizontal="right" vertical="center"/>
    </xf>
    <xf numFmtId="0" fontId="0" fillId="0" borderId="23" xfId="0" applyBorder="1" applyAlignment="1"/>
    <xf numFmtId="49" fontId="17" fillId="14" borderId="0" xfId="0" applyNumberFormat="1" applyFont="1" applyFill="1" applyAlignment="1">
      <alignment horizontal="left" vertical="center"/>
    </xf>
    <xf numFmtId="49" fontId="30" fillId="0" borderId="16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49" fontId="25" fillId="0" borderId="0" xfId="0" applyNumberFormat="1" applyFont="1" applyAlignment="1">
      <alignment horizontal="left" vertical="center" wrapText="1"/>
    </xf>
    <xf numFmtId="0" fontId="26" fillId="0" borderId="0" xfId="0" applyFont="1" applyAlignment="1">
      <alignment wrapText="1"/>
    </xf>
    <xf numFmtId="4" fontId="30" fillId="0" borderId="16" xfId="0" applyNumberFormat="1" applyFont="1" applyBorder="1" applyAlignment="1">
      <alignment vertical="center"/>
    </xf>
    <xf numFmtId="4" fontId="0" fillId="0" borderId="0" xfId="0" applyNumberFormat="1" applyAlignment="1"/>
    <xf numFmtId="4" fontId="26" fillId="0" borderId="0" xfId="0" applyNumberFormat="1" applyFont="1" applyAlignment="1"/>
    <xf numFmtId="4" fontId="0" fillId="0" borderId="0" xfId="0" applyNumberFormat="1"/>
    <xf numFmtId="49" fontId="17" fillId="0" borderId="11" xfId="0" applyNumberFormat="1" applyFont="1" applyFill="1" applyBorder="1" applyAlignment="1">
      <alignment horizontal="center" vertical="center"/>
    </xf>
    <xf numFmtId="4" fontId="17" fillId="0" borderId="11" xfId="0" applyNumberFormat="1" applyFont="1" applyFill="1" applyBorder="1" applyAlignment="1">
      <alignment horizontal="right" vertical="center"/>
    </xf>
    <xf numFmtId="49" fontId="23" fillId="0" borderId="0" xfId="0" applyNumberFormat="1" applyFont="1" applyAlignment="1">
      <alignment horizontal="center" vertical="center"/>
    </xf>
    <xf numFmtId="49" fontId="37" fillId="0" borderId="0" xfId="0" applyNumberFormat="1" applyFont="1" applyFill="1" applyBorder="1" applyAlignment="1">
      <alignment horizontal="left" vertical="center" readingOrder="1"/>
    </xf>
    <xf numFmtId="49" fontId="38" fillId="0" borderId="0" xfId="0" applyNumberFormat="1" applyFont="1" applyFill="1" applyBorder="1" applyAlignment="1">
      <alignment horizontal="left" vertical="center" wrapText="1" readingOrder="1"/>
    </xf>
    <xf numFmtId="165" fontId="37" fillId="0" borderId="0" xfId="0" applyNumberFormat="1" applyFont="1" applyFill="1" applyBorder="1" applyAlignment="1">
      <alignment horizontal="right" vertical="center" readingOrder="1"/>
    </xf>
    <xf numFmtId="4" fontId="37" fillId="0" borderId="0" xfId="0" applyNumberFormat="1" applyFont="1" applyFill="1" applyBorder="1" applyAlignment="1">
      <alignment horizontal="right" vertical="center" readingOrder="1"/>
    </xf>
    <xf numFmtId="49" fontId="17" fillId="0" borderId="11" xfId="0" applyNumberFormat="1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164" fontId="17" fillId="0" borderId="11" xfId="0" applyNumberFormat="1" applyFont="1" applyBorder="1" applyAlignment="1">
      <alignment horizontal="right" vertical="center" wrapText="1"/>
    </xf>
    <xf numFmtId="49" fontId="18" fillId="14" borderId="0" xfId="0" applyNumberFormat="1" applyFont="1" applyFill="1" applyAlignment="1">
      <alignment horizontal="left" vertical="center"/>
    </xf>
    <xf numFmtId="49" fontId="19" fillId="14" borderId="0" xfId="0" applyNumberFormat="1" applyFont="1" applyFill="1" applyAlignment="1">
      <alignment horizontal="right" vertical="center"/>
    </xf>
    <xf numFmtId="49" fontId="20" fillId="14" borderId="0" xfId="0" applyNumberFormat="1" applyFont="1" applyFill="1" applyAlignment="1">
      <alignment horizontal="right" vertical="center"/>
    </xf>
    <xf numFmtId="49" fontId="21" fillId="14" borderId="0" xfId="0" applyNumberFormat="1" applyFont="1" applyFill="1" applyAlignment="1">
      <alignment horizontal="left" vertical="center"/>
    </xf>
    <xf numFmtId="49" fontId="22" fillId="14" borderId="0" xfId="0" applyNumberFormat="1" applyFont="1" applyFill="1" applyAlignment="1">
      <alignment horizontal="left" vertical="center"/>
    </xf>
    <xf numFmtId="49" fontId="23" fillId="14" borderId="0" xfId="0" applyNumberFormat="1" applyFont="1" applyFill="1" applyAlignment="1">
      <alignment horizontal="left" vertical="center"/>
    </xf>
    <xf numFmtId="49" fontId="30" fillId="0" borderId="0" xfId="0" applyNumberFormat="1" applyFont="1" applyBorder="1" applyAlignment="1">
      <alignment vertical="center"/>
    </xf>
    <xf numFmtId="49" fontId="24" fillId="15" borderId="15" xfId="0" applyNumberFormat="1" applyFont="1" applyFill="1" applyBorder="1" applyAlignment="1">
      <alignment horizontal="center" vertical="center"/>
    </xf>
    <xf numFmtId="49" fontId="24" fillId="15" borderId="17" xfId="0" applyNumberFormat="1" applyFont="1" applyFill="1" applyBorder="1" applyAlignment="1">
      <alignment horizontal="center" vertical="center"/>
    </xf>
    <xf numFmtId="49" fontId="24" fillId="15" borderId="18" xfId="0" applyNumberFormat="1" applyFont="1" applyFill="1" applyBorder="1" applyAlignment="1">
      <alignment horizontal="center" vertical="center"/>
    </xf>
    <xf numFmtId="49" fontId="24" fillId="15" borderId="19" xfId="0" applyNumberFormat="1" applyFont="1" applyFill="1" applyBorder="1" applyAlignment="1">
      <alignment horizontal="center" vertical="center"/>
    </xf>
    <xf numFmtId="49" fontId="33" fillId="0" borderId="24" xfId="0" applyNumberFormat="1" applyFont="1" applyBorder="1" applyAlignment="1">
      <alignment horizontal="left" vertical="center"/>
    </xf>
    <xf numFmtId="49" fontId="33" fillId="0" borderId="25" xfId="0" applyNumberFormat="1" applyFont="1" applyBorder="1" applyAlignment="1">
      <alignment horizontal="left" vertical="center"/>
    </xf>
    <xf numFmtId="49" fontId="33" fillId="0" borderId="26" xfId="0" applyNumberFormat="1" applyFont="1" applyBorder="1" applyAlignment="1">
      <alignment horizontal="left" vertical="center"/>
    </xf>
    <xf numFmtId="49" fontId="17" fillId="14" borderId="0" xfId="0" applyNumberFormat="1" applyFont="1" applyFill="1" applyAlignment="1">
      <alignment horizontal="left" vertical="center"/>
    </xf>
    <xf numFmtId="0" fontId="17" fillId="15" borderId="20" xfId="0" applyFont="1" applyFill="1" applyBorder="1" applyAlignment="1">
      <alignment horizontal="center" vertical="center"/>
    </xf>
    <xf numFmtId="0" fontId="17" fillId="15" borderId="21" xfId="0" applyFont="1" applyFill="1" applyBorder="1" applyAlignment="1">
      <alignment horizontal="center" vertical="center"/>
    </xf>
    <xf numFmtId="0" fontId="17" fillId="15" borderId="22" xfId="0" applyFont="1" applyFill="1" applyBorder="1" applyAlignment="1">
      <alignment horizontal="center" vertical="center"/>
    </xf>
    <xf numFmtId="49" fontId="17" fillId="14" borderId="12" xfId="0" applyNumberFormat="1" applyFont="1" applyFill="1" applyBorder="1" applyAlignment="1">
      <alignment horizontal="left" vertical="center"/>
    </xf>
    <xf numFmtId="49" fontId="24" fillId="15" borderId="13" xfId="0" applyNumberFormat="1" applyFont="1" applyFill="1" applyBorder="1" applyAlignment="1">
      <alignment horizontal="center" vertical="center"/>
    </xf>
    <xf numFmtId="49" fontId="24" fillId="15" borderId="14" xfId="0" applyNumberFormat="1" applyFont="1" applyFill="1" applyBorder="1" applyAlignment="1">
      <alignment horizontal="center" vertical="center"/>
    </xf>
    <xf numFmtId="49" fontId="24" fillId="15" borderId="16" xfId="0" applyNumberFormat="1" applyFont="1" applyFill="1" applyBorder="1" applyAlignment="1">
      <alignment horizontal="center" vertical="center"/>
    </xf>
    <xf numFmtId="49" fontId="24" fillId="15" borderId="13" xfId="0" applyNumberFormat="1" applyFont="1" applyFill="1" applyBorder="1" applyAlignment="1">
      <alignment horizontal="center" vertical="center" wrapText="1"/>
    </xf>
    <xf numFmtId="49" fontId="24" fillId="15" borderId="14" xfId="0" applyNumberFormat="1" applyFont="1" applyFill="1" applyBorder="1" applyAlignment="1">
      <alignment horizontal="center" vertical="center" wrapText="1"/>
    </xf>
    <xf numFmtId="49" fontId="24" fillId="15" borderId="12" xfId="0" applyNumberFormat="1" applyFont="1" applyFill="1" applyBorder="1" applyAlignment="1">
      <alignment horizontal="center" vertical="center"/>
    </xf>
    <xf numFmtId="49" fontId="36" fillId="0" borderId="24" xfId="0" applyNumberFormat="1" applyFont="1" applyBorder="1" applyAlignment="1">
      <alignment horizontal="left" vertical="center"/>
    </xf>
    <xf numFmtId="49" fontId="36" fillId="0" borderId="25" xfId="0" applyNumberFormat="1" applyFont="1" applyBorder="1" applyAlignment="1">
      <alignment horizontal="left" vertical="center"/>
    </xf>
    <xf numFmtId="49" fontId="36" fillId="0" borderId="26" xfId="0" applyNumberFormat="1" applyFont="1" applyBorder="1" applyAlignment="1">
      <alignment horizontal="left" vertical="center"/>
    </xf>
    <xf numFmtId="4" fontId="33" fillId="0" borderId="24" xfId="0" applyNumberFormat="1" applyFont="1" applyBorder="1" applyAlignment="1">
      <alignment horizontal="right" vertical="center"/>
    </xf>
    <xf numFmtId="4" fontId="33" fillId="0" borderId="26" xfId="0" applyNumberFormat="1" applyFont="1" applyBorder="1" applyAlignment="1">
      <alignment horizontal="right" vertical="center"/>
    </xf>
    <xf numFmtId="49" fontId="35" fillId="0" borderId="27" xfId="0" applyNumberFormat="1" applyFont="1" applyBorder="1" applyAlignment="1">
      <alignment horizontal="left" vertical="center"/>
    </xf>
    <xf numFmtId="4" fontId="36" fillId="0" borderId="24" xfId="0" applyNumberFormat="1" applyFont="1" applyBorder="1" applyAlignment="1">
      <alignment horizontal="right" vertical="center"/>
    </xf>
    <xf numFmtId="4" fontId="36" fillId="0" borderId="26" xfId="0" applyNumberFormat="1" applyFont="1" applyBorder="1" applyAlignment="1">
      <alignment horizontal="right" vertical="center"/>
    </xf>
    <xf numFmtId="49" fontId="33" fillId="0" borderId="24" xfId="0" applyNumberFormat="1" applyFont="1" applyBorder="1" applyAlignment="1">
      <alignment horizontal="left" vertical="center" wrapText="1"/>
    </xf>
    <xf numFmtId="49" fontId="33" fillId="0" borderId="26" xfId="0" applyNumberFormat="1" applyFont="1" applyBorder="1" applyAlignment="1">
      <alignment horizontal="left" vertical="center" wrapText="1"/>
    </xf>
    <xf numFmtId="49" fontId="17" fillId="0" borderId="24" xfId="0" applyNumberFormat="1" applyFont="1" applyBorder="1" applyAlignment="1">
      <alignment horizontal="left" vertical="center"/>
    </xf>
    <xf numFmtId="49" fontId="17" fillId="0" borderId="26" xfId="0" applyNumberFormat="1" applyFont="1" applyBorder="1" applyAlignment="1">
      <alignment horizontal="left" vertical="center"/>
    </xf>
    <xf numFmtId="4" fontId="17" fillId="0" borderId="24" xfId="0" applyNumberFormat="1" applyFont="1" applyBorder="1" applyAlignment="1">
      <alignment horizontal="right" vertical="center"/>
    </xf>
    <xf numFmtId="4" fontId="17" fillId="0" borderId="26" xfId="0" applyNumberFormat="1" applyFont="1" applyBorder="1" applyAlignment="1">
      <alignment horizontal="right" vertical="center"/>
    </xf>
    <xf numFmtId="49" fontId="17" fillId="0" borderId="25" xfId="0" applyNumberFormat="1" applyFont="1" applyBorder="1" applyAlignment="1">
      <alignment horizontal="left" vertical="center"/>
    </xf>
    <xf numFmtId="49" fontId="24" fillId="0" borderId="23" xfId="0" applyNumberFormat="1" applyFont="1" applyBorder="1" applyAlignment="1">
      <alignment horizontal="left" vertical="center"/>
    </xf>
    <xf numFmtId="49" fontId="24" fillId="0" borderId="27" xfId="0" applyNumberFormat="1" applyFont="1" applyBorder="1" applyAlignment="1">
      <alignment horizontal="left" vertical="center"/>
    </xf>
    <xf numFmtId="49" fontId="17" fillId="0" borderId="24" xfId="0" applyNumberFormat="1" applyFont="1" applyBorder="1" applyAlignment="1">
      <alignment horizontal="left" vertical="center" wrapText="1"/>
    </xf>
    <xf numFmtId="49" fontId="17" fillId="0" borderId="26" xfId="0" applyNumberFormat="1" applyFont="1" applyBorder="1" applyAlignment="1">
      <alignment horizontal="left" vertical="center" wrapText="1"/>
    </xf>
    <xf numFmtId="4" fontId="17" fillId="0" borderId="24" xfId="0" applyNumberFormat="1" applyFont="1" applyFill="1" applyBorder="1" applyAlignment="1">
      <alignment horizontal="right" vertical="center"/>
    </xf>
    <xf numFmtId="4" fontId="17" fillId="0" borderId="26" xfId="0" applyNumberFormat="1" applyFont="1" applyFill="1" applyBorder="1" applyAlignment="1">
      <alignment horizontal="right" vertical="center"/>
    </xf>
    <xf numFmtId="49" fontId="28" fillId="0" borderId="0" xfId="0" applyNumberFormat="1" applyFont="1" applyAlignment="1">
      <alignment horizontal="left" vertical="center"/>
    </xf>
    <xf numFmtId="49" fontId="30" fillId="0" borderId="16" xfId="0" applyNumberFormat="1" applyFont="1" applyBorder="1" applyAlignment="1">
      <alignment horizontal="left" vertical="center"/>
    </xf>
    <xf numFmtId="49" fontId="25" fillId="0" borderId="0" xfId="0" applyNumberFormat="1" applyFont="1" applyAlignment="1">
      <alignment horizontal="left" vertical="center"/>
    </xf>
    <xf numFmtId="49" fontId="17" fillId="0" borderId="24" xfId="0" applyNumberFormat="1" applyFont="1" applyFill="1" applyBorder="1" applyAlignment="1">
      <alignment horizontal="left" vertical="center"/>
    </xf>
    <xf numFmtId="49" fontId="17" fillId="0" borderId="25" xfId="0" applyNumberFormat="1" applyFont="1" applyFill="1" applyBorder="1" applyAlignment="1">
      <alignment horizontal="left" vertical="center"/>
    </xf>
    <xf numFmtId="49" fontId="17" fillId="0" borderId="26" xfId="0" applyNumberFormat="1" applyFont="1" applyFill="1" applyBorder="1" applyAlignment="1">
      <alignment horizontal="left" vertical="center"/>
    </xf>
    <xf numFmtId="49" fontId="17" fillId="0" borderId="24" xfId="0" applyNumberFormat="1" applyFont="1" applyFill="1" applyBorder="1" applyAlignment="1">
      <alignment horizontal="left" vertical="center" wrapText="1"/>
    </xf>
    <xf numFmtId="49" fontId="17" fillId="0" borderId="26" xfId="0" applyNumberFormat="1" applyFont="1" applyFill="1" applyBorder="1" applyAlignment="1">
      <alignment horizontal="left" vertical="center" wrapText="1"/>
    </xf>
    <xf numFmtId="49" fontId="32" fillId="0" borderId="0" xfId="0" applyNumberFormat="1" applyFont="1" applyAlignment="1">
      <alignment horizontal="left" vertical="center"/>
    </xf>
    <xf numFmtId="4" fontId="17" fillId="0" borderId="24" xfId="0" applyNumberFormat="1" applyFont="1" applyBorder="1" applyAlignment="1">
      <alignment horizontal="left" vertical="center"/>
    </xf>
    <xf numFmtId="4" fontId="17" fillId="0" borderId="26" xfId="0" applyNumberFormat="1" applyFont="1" applyBorder="1" applyAlignment="1">
      <alignment horizontal="left" vertical="center"/>
    </xf>
    <xf numFmtId="4" fontId="39" fillId="0" borderId="24" xfId="0" applyNumberFormat="1" applyFont="1" applyBorder="1" applyAlignment="1">
      <alignment horizontal="right" vertical="center"/>
    </xf>
    <xf numFmtId="4" fontId="39" fillId="0" borderId="26" xfId="0" applyNumberFormat="1" applyFont="1" applyBorder="1" applyAlignment="1">
      <alignment horizontal="right" vertical="center"/>
    </xf>
    <xf numFmtId="4" fontId="17" fillId="0" borderId="24" xfId="0" applyNumberFormat="1" applyFont="1" applyBorder="1" applyAlignment="1">
      <alignment horizontal="right" vertical="center" wrapText="1"/>
    </xf>
    <xf numFmtId="4" fontId="17" fillId="0" borderId="26" xfId="0" applyNumberFormat="1" applyFont="1" applyBorder="1" applyAlignment="1">
      <alignment horizontal="right" vertical="center" wrapText="1"/>
    </xf>
    <xf numFmtId="4" fontId="24" fillId="15" borderId="18" xfId="0" applyNumberFormat="1" applyFont="1" applyFill="1" applyBorder="1" applyAlignment="1">
      <alignment horizontal="center" vertical="center"/>
    </xf>
    <xf numFmtId="4" fontId="24" fillId="15" borderId="19" xfId="0" applyNumberFormat="1" applyFont="1" applyFill="1" applyBorder="1" applyAlignment="1">
      <alignment horizontal="center" vertical="center"/>
    </xf>
    <xf numFmtId="0" fontId="17" fillId="15" borderId="20" xfId="0" applyFont="1" applyFill="1" applyBorder="1" applyAlignment="1">
      <alignment horizontal="center" vertical="center" wrapText="1"/>
    </xf>
    <xf numFmtId="0" fontId="17" fillId="15" borderId="22" xfId="0" applyFont="1" applyFill="1" applyBorder="1" applyAlignment="1">
      <alignment horizontal="center" vertical="center" wrapText="1"/>
    </xf>
    <xf numFmtId="4" fontId="17" fillId="15" borderId="20" xfId="0" applyNumberFormat="1" applyFont="1" applyFill="1" applyBorder="1" applyAlignment="1">
      <alignment horizontal="center" vertical="center"/>
    </xf>
    <xf numFmtId="4" fontId="17" fillId="15" borderId="22" xfId="0" applyNumberFormat="1" applyFont="1" applyFill="1" applyBorder="1" applyAlignment="1">
      <alignment horizontal="center" vertical="center"/>
    </xf>
    <xf numFmtId="49" fontId="24" fillId="15" borderId="15" xfId="0" applyNumberFormat="1" applyFont="1" applyFill="1" applyBorder="1" applyAlignment="1">
      <alignment horizontal="center" vertical="center" wrapText="1"/>
    </xf>
    <xf numFmtId="49" fontId="24" fillId="15" borderId="17" xfId="0" applyNumberFormat="1" applyFont="1" applyFill="1" applyBorder="1" applyAlignment="1">
      <alignment horizontal="center" vertical="center" wrapText="1"/>
    </xf>
    <xf numFmtId="49" fontId="24" fillId="15" borderId="18" xfId="0" applyNumberFormat="1" applyFont="1" applyFill="1" applyBorder="1" applyAlignment="1">
      <alignment horizontal="center" vertical="center" wrapText="1"/>
    </xf>
    <xf numFmtId="49" fontId="24" fillId="15" borderId="19" xfId="0" applyNumberFormat="1" applyFont="1" applyFill="1" applyBorder="1" applyAlignment="1">
      <alignment horizontal="center" vertical="center" wrapText="1"/>
    </xf>
    <xf numFmtId="4" fontId="24" fillId="15" borderId="15" xfId="0" applyNumberFormat="1" applyFont="1" applyFill="1" applyBorder="1" applyAlignment="1">
      <alignment horizontal="center" vertical="center"/>
    </xf>
    <xf numFmtId="4" fontId="24" fillId="15" borderId="17" xfId="0" applyNumberFormat="1" applyFont="1" applyFill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49" fontId="32" fillId="0" borderId="23" xfId="0" applyNumberFormat="1" applyFont="1" applyBorder="1" applyAlignment="1">
      <alignment horizontal="left" vertical="center"/>
    </xf>
    <xf numFmtId="49" fontId="32" fillId="0" borderId="27" xfId="0" applyNumberFormat="1" applyFont="1" applyBorder="1" applyAlignment="1">
      <alignment horizontal="left" vertic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4.140625" customWidth="1"/>
    <col min="2" max="2" width="2" customWidth="1"/>
    <col min="3" max="3" width="2.7109375" customWidth="1"/>
    <col min="4" max="4" width="0.5703125" customWidth="1"/>
    <col min="5" max="5" width="1.5703125" hidden="1" customWidth="1"/>
    <col min="6" max="6" width="6" customWidth="1"/>
    <col min="7" max="7" width="36.85546875" customWidth="1"/>
    <col min="8" max="8" width="4.5703125" customWidth="1"/>
    <col min="9" max="9" width="15.28515625" customWidth="1"/>
    <col min="10" max="10" width="6" customWidth="1"/>
    <col min="11" max="11" width="6.85546875" customWidth="1"/>
    <col min="12" max="12" width="15" customWidth="1"/>
  </cols>
  <sheetData>
    <row r="1" spans="1:12" ht="9.9499999999999993" customHeight="1" x14ac:dyDescent="0.25">
      <c r="A1" s="51" t="s">
        <v>557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1:12" ht="9.9499999999999993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3"/>
      <c r="L2" s="53"/>
    </row>
    <row r="3" spans="1:12" ht="11.25" customHeight="1" x14ac:dyDescent="0.25">
      <c r="A3" s="54" t="s">
        <v>0</v>
      </c>
      <c r="B3" s="54"/>
      <c r="C3" s="54"/>
      <c r="D3" s="55" t="s">
        <v>303</v>
      </c>
      <c r="E3" s="55"/>
      <c r="F3" s="55"/>
      <c r="G3" s="55"/>
      <c r="H3" s="55"/>
      <c r="I3" s="23" t="s">
        <v>1</v>
      </c>
      <c r="J3" s="56"/>
      <c r="K3" s="56"/>
      <c r="L3" s="56"/>
    </row>
    <row r="4" spans="1:12" ht="11.25" customHeight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23" t="s">
        <v>3</v>
      </c>
      <c r="J4" s="56"/>
      <c r="K4" s="56"/>
      <c r="L4" s="56"/>
    </row>
    <row r="5" spans="1:12" ht="11.2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 t="s">
        <v>295</v>
      </c>
      <c r="J5" s="65"/>
      <c r="K5" s="65"/>
      <c r="L5" s="65"/>
    </row>
    <row r="6" spans="1:12" ht="11.25" customHeight="1" x14ac:dyDescent="0.25">
      <c r="A6" s="69" t="s">
        <v>5</v>
      </c>
      <c r="B6" s="69"/>
      <c r="C6" s="69"/>
      <c r="D6" s="69"/>
      <c r="E6" s="69"/>
      <c r="F6" s="69"/>
      <c r="G6" s="69"/>
      <c r="H6" s="69"/>
      <c r="I6" s="23" t="s">
        <v>6</v>
      </c>
      <c r="J6" s="69" t="s">
        <v>525</v>
      </c>
      <c r="K6" s="69"/>
      <c r="L6" s="69"/>
    </row>
    <row r="7" spans="1:12" ht="11.25" customHeight="1" x14ac:dyDescent="0.25">
      <c r="A7" s="70" t="s">
        <v>7</v>
      </c>
      <c r="B7" s="58" t="s">
        <v>8</v>
      </c>
      <c r="C7" s="72"/>
      <c r="D7" s="72"/>
      <c r="E7" s="59"/>
      <c r="F7" s="58" t="s">
        <v>9</v>
      </c>
      <c r="G7" s="59"/>
      <c r="H7" s="70" t="s">
        <v>10</v>
      </c>
      <c r="I7" s="73" t="s">
        <v>300</v>
      </c>
      <c r="J7" s="58" t="s">
        <v>301</v>
      </c>
      <c r="K7" s="59"/>
      <c r="L7" s="73" t="s">
        <v>302</v>
      </c>
    </row>
    <row r="8" spans="1:12" ht="11.25" customHeight="1" x14ac:dyDescent="0.25">
      <c r="A8" s="71"/>
      <c r="B8" s="60" t="s">
        <v>14</v>
      </c>
      <c r="C8" s="75"/>
      <c r="D8" s="75"/>
      <c r="E8" s="61"/>
      <c r="F8" s="60"/>
      <c r="G8" s="61"/>
      <c r="H8" s="71"/>
      <c r="I8" s="74"/>
      <c r="J8" s="60"/>
      <c r="K8" s="61"/>
      <c r="L8" s="74"/>
    </row>
    <row r="9" spans="1:12" ht="9.9499999999999993" customHeight="1" x14ac:dyDescent="0.25">
      <c r="A9" s="3">
        <v>1</v>
      </c>
      <c r="B9" s="66">
        <v>2</v>
      </c>
      <c r="C9" s="67"/>
      <c r="D9" s="67"/>
      <c r="E9" s="68"/>
      <c r="F9" s="66">
        <v>3</v>
      </c>
      <c r="G9" s="68"/>
      <c r="H9" s="3">
        <v>4</v>
      </c>
      <c r="I9" s="3">
        <v>5</v>
      </c>
      <c r="J9" s="66">
        <v>6</v>
      </c>
      <c r="K9" s="68"/>
      <c r="L9" s="3">
        <v>7</v>
      </c>
    </row>
    <row r="10" spans="1:12" ht="27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2" ht="15.75" x14ac:dyDescent="0.25">
      <c r="A11" s="57" t="s">
        <v>303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</row>
    <row r="12" spans="1:12" ht="28.5" customHeight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12" ht="24.95" customHeight="1" x14ac:dyDescent="0.25">
      <c r="A13" s="25" t="s">
        <v>16</v>
      </c>
      <c r="B13" s="62" t="s">
        <v>296</v>
      </c>
      <c r="C13" s="63"/>
      <c r="D13" s="63"/>
      <c r="E13" s="64"/>
      <c r="F13" s="62" t="s">
        <v>298</v>
      </c>
      <c r="G13" s="64"/>
      <c r="H13" s="25" t="s">
        <v>110</v>
      </c>
      <c r="I13" s="26">
        <f>'SO 01'!L313</f>
        <v>0</v>
      </c>
      <c r="J13" s="79">
        <f>I13*0.21</f>
        <v>0</v>
      </c>
      <c r="K13" s="80"/>
      <c r="L13" s="26">
        <f>I13+J13</f>
        <v>0</v>
      </c>
    </row>
    <row r="14" spans="1:12" ht="24.95" customHeight="1" x14ac:dyDescent="0.25">
      <c r="A14" s="25" t="s">
        <v>22</v>
      </c>
      <c r="B14" s="62" t="s">
        <v>375</v>
      </c>
      <c r="C14" s="63"/>
      <c r="D14" s="63"/>
      <c r="E14" s="64"/>
      <c r="F14" s="62" t="s">
        <v>299</v>
      </c>
      <c r="G14" s="64"/>
      <c r="H14" s="25" t="s">
        <v>110</v>
      </c>
      <c r="I14" s="26">
        <f>'SO 02'!L121</f>
        <v>0</v>
      </c>
      <c r="J14" s="79">
        <f>I14*0.21</f>
        <v>0</v>
      </c>
      <c r="K14" s="80"/>
      <c r="L14" s="26">
        <f>I14+J14</f>
        <v>0</v>
      </c>
    </row>
    <row r="15" spans="1:12" ht="24.95" customHeight="1" x14ac:dyDescent="0.25">
      <c r="A15" s="25" t="s">
        <v>24</v>
      </c>
      <c r="B15" s="62" t="s">
        <v>370</v>
      </c>
      <c r="C15" s="63"/>
      <c r="D15" s="63"/>
      <c r="E15" s="64"/>
      <c r="F15" s="84" t="s">
        <v>524</v>
      </c>
      <c r="G15" s="85"/>
      <c r="H15" s="25" t="s">
        <v>110</v>
      </c>
      <c r="I15" s="26">
        <f>NV!L107</f>
        <v>0</v>
      </c>
      <c r="J15" s="79">
        <f>I15*0.21</f>
        <v>0</v>
      </c>
      <c r="K15" s="80"/>
      <c r="L15" s="26">
        <f>I15+J15</f>
        <v>0</v>
      </c>
    </row>
    <row r="16" spans="1:12" ht="24.95" customHeight="1" x14ac:dyDescent="0.25">
      <c r="A16" s="25" t="s">
        <v>28</v>
      </c>
      <c r="B16" s="62" t="s">
        <v>297</v>
      </c>
      <c r="C16" s="63"/>
      <c r="D16" s="63"/>
      <c r="E16" s="64"/>
      <c r="F16" s="62" t="s">
        <v>259</v>
      </c>
      <c r="G16" s="64"/>
      <c r="H16" s="25" t="s">
        <v>110</v>
      </c>
      <c r="I16" s="26">
        <f>OaVN!L29</f>
        <v>0</v>
      </c>
      <c r="J16" s="79">
        <f>I16*0.21</f>
        <v>0</v>
      </c>
      <c r="K16" s="80"/>
      <c r="L16" s="26">
        <f>I16+J16</f>
        <v>0</v>
      </c>
    </row>
    <row r="17" spans="1:12" s="27" customFormat="1" ht="30" customHeight="1" x14ac:dyDescent="0.25">
      <c r="A17" s="28"/>
      <c r="B17" s="81"/>
      <c r="C17" s="81"/>
      <c r="D17" s="81"/>
      <c r="E17" s="81"/>
      <c r="F17" s="76" t="s">
        <v>134</v>
      </c>
      <c r="G17" s="77"/>
      <c r="H17" s="78"/>
      <c r="I17" s="30">
        <f>SUM(I13:I16)</f>
        <v>0</v>
      </c>
      <c r="J17" s="82">
        <f>SUM(J13:K16)</f>
        <v>0</v>
      </c>
      <c r="K17" s="83"/>
      <c r="L17" s="30">
        <f>SUM(L13:L16)</f>
        <v>0</v>
      </c>
    </row>
  </sheetData>
  <mergeCells count="41">
    <mergeCell ref="B15:E15"/>
    <mergeCell ref="F15:G15"/>
    <mergeCell ref="J15:K15"/>
    <mergeCell ref="F13:G13"/>
    <mergeCell ref="B14:E14"/>
    <mergeCell ref="F14:G14"/>
    <mergeCell ref="J14:K14"/>
    <mergeCell ref="J13:K13"/>
    <mergeCell ref="F17:H17"/>
    <mergeCell ref="B16:E16"/>
    <mergeCell ref="F16:G16"/>
    <mergeCell ref="J16:K16"/>
    <mergeCell ref="B17:E17"/>
    <mergeCell ref="J17:K17"/>
    <mergeCell ref="F7:G8"/>
    <mergeCell ref="H7:H8"/>
    <mergeCell ref="I7:I8"/>
    <mergeCell ref="L7:L8"/>
    <mergeCell ref="B8:E8"/>
    <mergeCell ref="A11:L11"/>
    <mergeCell ref="J7:K8"/>
    <mergeCell ref="B13:E13"/>
    <mergeCell ref="A4:C4"/>
    <mergeCell ref="D4:H4"/>
    <mergeCell ref="J4:L4"/>
    <mergeCell ref="A5:C5"/>
    <mergeCell ref="D5:H5"/>
    <mergeCell ref="I5:L5"/>
    <mergeCell ref="B9:E9"/>
    <mergeCell ref="F9:G9"/>
    <mergeCell ref="J9:K9"/>
    <mergeCell ref="A6:H6"/>
    <mergeCell ref="J6:L6"/>
    <mergeCell ref="A7:A8"/>
    <mergeCell ref="B7:E7"/>
    <mergeCell ref="A1:J2"/>
    <mergeCell ref="K1:L1"/>
    <mergeCell ref="K2:L2"/>
    <mergeCell ref="A3:C3"/>
    <mergeCell ref="D3:H3"/>
    <mergeCell ref="J3:L3"/>
  </mergeCells>
  <pageMargins left="0.11811023622047245" right="0.11811023622047245" top="0.78740157480314965" bottom="0.78740157480314965" header="0.31496062992125984" footer="0.31496062992125984"/>
  <pageSetup paperSize="9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4"/>
  <sheetViews>
    <sheetView showGridLines="0" view="pageBreakPreview" zoomScale="115" zoomScaleNormal="100" zoomScaleSheetLayoutView="115" workbookViewId="0">
      <selection sqref="A1:J2"/>
    </sheetView>
  </sheetViews>
  <sheetFormatPr defaultRowHeight="15" x14ac:dyDescent="0.25"/>
  <cols>
    <col min="1" max="1" width="4.140625" style="1" customWidth="1"/>
    <col min="2" max="2" width="2" customWidth="1"/>
    <col min="3" max="3" width="2.7109375" customWidth="1"/>
    <col min="4" max="4" width="4" customWidth="1"/>
    <col min="5" max="5" width="1.5703125" customWidth="1"/>
    <col min="6" max="6" width="6" customWidth="1"/>
    <col min="7" max="7" width="40.42578125" customWidth="1"/>
    <col min="8" max="8" width="4.5703125" customWidth="1"/>
    <col min="9" max="9" width="11.140625" bestFit="1" customWidth="1"/>
    <col min="10" max="10" width="6" customWidth="1"/>
    <col min="11" max="11" width="3.28515625" customWidth="1"/>
    <col min="12" max="12" width="12.42578125" customWidth="1"/>
    <col min="13" max="13" width="0" hidden="1" customWidth="1"/>
    <col min="15" max="15" width="8.7109375" bestFit="1" customWidth="1"/>
    <col min="16" max="16" width="42.28515625" bestFit="1" customWidth="1"/>
  </cols>
  <sheetData>
    <row r="1" spans="1:12" s="1" customFormat="1" ht="12.95" customHeight="1" x14ac:dyDescent="0.25">
      <c r="A1" s="51" t="s">
        <v>556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1:12" s="1" customFormat="1" ht="9.9499999999999993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3"/>
      <c r="L2" s="53"/>
    </row>
    <row r="3" spans="1:12" s="1" customFormat="1" ht="11.25" customHeight="1" x14ac:dyDescent="0.25">
      <c r="A3" s="54" t="s">
        <v>0</v>
      </c>
      <c r="B3" s="54"/>
      <c r="C3" s="54"/>
      <c r="D3" s="55" t="s">
        <v>303</v>
      </c>
      <c r="E3" s="55"/>
      <c r="F3" s="55"/>
      <c r="G3" s="55"/>
      <c r="H3" s="55"/>
      <c r="I3" s="2" t="s">
        <v>1</v>
      </c>
      <c r="J3" s="56"/>
      <c r="K3" s="56"/>
      <c r="L3" s="56"/>
    </row>
    <row r="4" spans="1:12" s="1" customFormat="1" ht="11.25" customHeight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2" t="s">
        <v>3</v>
      </c>
      <c r="J4" s="56"/>
      <c r="K4" s="56"/>
      <c r="L4" s="56"/>
    </row>
    <row r="5" spans="1:12" s="1" customFormat="1" ht="11.2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 t="s">
        <v>295</v>
      </c>
      <c r="J5" s="65"/>
      <c r="K5" s="65"/>
      <c r="L5" s="65"/>
    </row>
    <row r="6" spans="1:12" s="1" customFormat="1" ht="11.1" customHeight="1" x14ac:dyDescent="0.25">
      <c r="A6" s="69" t="s">
        <v>5</v>
      </c>
      <c r="B6" s="69"/>
      <c r="C6" s="69"/>
      <c r="D6" s="69"/>
      <c r="E6" s="69"/>
      <c r="F6" s="69"/>
      <c r="G6" s="69"/>
      <c r="H6" s="69"/>
      <c r="I6" s="2" t="s">
        <v>6</v>
      </c>
      <c r="J6" s="69" t="s">
        <v>525</v>
      </c>
      <c r="K6" s="69"/>
      <c r="L6" s="69"/>
    </row>
    <row r="7" spans="1:12" s="1" customFormat="1" ht="11.25" customHeight="1" x14ac:dyDescent="0.25">
      <c r="A7" s="70" t="s">
        <v>7</v>
      </c>
      <c r="B7" s="58" t="s">
        <v>8</v>
      </c>
      <c r="C7" s="72"/>
      <c r="D7" s="72"/>
      <c r="E7" s="59"/>
      <c r="F7" s="58" t="s">
        <v>9</v>
      </c>
      <c r="G7" s="59"/>
      <c r="H7" s="70" t="s">
        <v>10</v>
      </c>
      <c r="I7" s="70" t="s">
        <v>11</v>
      </c>
      <c r="J7" s="58" t="s">
        <v>12</v>
      </c>
      <c r="K7" s="59"/>
      <c r="L7" s="70" t="s">
        <v>13</v>
      </c>
    </row>
    <row r="8" spans="1:12" s="1" customFormat="1" ht="11.25" customHeight="1" x14ac:dyDescent="0.25">
      <c r="A8" s="71"/>
      <c r="B8" s="60" t="s">
        <v>14</v>
      </c>
      <c r="C8" s="75"/>
      <c r="D8" s="75"/>
      <c r="E8" s="61"/>
      <c r="F8" s="60"/>
      <c r="G8" s="61"/>
      <c r="H8" s="71"/>
      <c r="I8" s="71"/>
      <c r="J8" s="60" t="s">
        <v>15</v>
      </c>
      <c r="K8" s="61"/>
      <c r="L8" s="71"/>
    </row>
    <row r="9" spans="1:12" s="1" customFormat="1" ht="9.9499999999999993" customHeight="1" x14ac:dyDescent="0.25">
      <c r="A9" s="3">
        <v>1</v>
      </c>
      <c r="B9" s="66">
        <v>2</v>
      </c>
      <c r="C9" s="67"/>
      <c r="D9" s="67"/>
      <c r="E9" s="68"/>
      <c r="F9" s="66">
        <v>3</v>
      </c>
      <c r="G9" s="68"/>
      <c r="H9" s="3">
        <v>4</v>
      </c>
      <c r="I9" s="3">
        <v>5</v>
      </c>
      <c r="J9" s="66">
        <v>6</v>
      </c>
      <c r="K9" s="68"/>
      <c r="L9" s="3">
        <v>7</v>
      </c>
    </row>
    <row r="10" spans="1:12" s="13" customFormat="1" ht="15.95" customHeight="1" x14ac:dyDescent="0.25">
      <c r="B10" s="98"/>
      <c r="C10" s="98"/>
      <c r="D10" s="98"/>
      <c r="E10" s="98"/>
      <c r="F10" s="20" t="s">
        <v>303</v>
      </c>
      <c r="G10" s="20"/>
      <c r="H10" s="20"/>
      <c r="I10" s="20"/>
      <c r="J10" s="20"/>
      <c r="K10" s="20"/>
      <c r="L10" s="20"/>
    </row>
    <row r="11" spans="1:12" s="1" customFormat="1" ht="3.95" customHeight="1" x14ac:dyDescent="0.25"/>
    <row r="12" spans="1:12" s="12" customFormat="1" ht="11.1" customHeight="1" x14ac:dyDescent="0.2">
      <c r="B12" s="97" t="s">
        <v>16</v>
      </c>
      <c r="C12" s="97"/>
      <c r="D12" s="97"/>
      <c r="E12" s="97"/>
      <c r="F12" s="97" t="s">
        <v>17</v>
      </c>
      <c r="G12" s="97"/>
      <c r="H12" s="97"/>
      <c r="I12" s="97"/>
      <c r="J12" s="97"/>
      <c r="K12" s="97"/>
      <c r="L12" s="97"/>
    </row>
    <row r="13" spans="1:12" s="1" customFormat="1" ht="3.95" customHeight="1" x14ac:dyDescent="0.25"/>
    <row r="14" spans="1:12" s="1" customFormat="1" ht="15.6" customHeight="1" x14ac:dyDescent="0.25"/>
    <row r="15" spans="1:12" s="1" customFormat="1" ht="11.1" customHeight="1" x14ac:dyDescent="0.25">
      <c r="B15" s="99" t="s">
        <v>22</v>
      </c>
      <c r="C15" s="99"/>
      <c r="D15" s="99"/>
      <c r="E15" s="99"/>
      <c r="F15" s="99" t="s">
        <v>135</v>
      </c>
      <c r="G15" s="99"/>
      <c r="H15" s="99"/>
      <c r="I15" s="99"/>
      <c r="J15" s="99"/>
      <c r="K15" s="99"/>
      <c r="L15" s="99"/>
    </row>
    <row r="16" spans="1:12" s="1" customFormat="1" ht="3.95" customHeight="1" x14ac:dyDescent="0.25"/>
    <row r="17" spans="1:12" s="1" customFormat="1" ht="11.1" customHeight="1" x14ac:dyDescent="0.25">
      <c r="B17" s="91" t="s">
        <v>16</v>
      </c>
      <c r="C17" s="91"/>
      <c r="D17" s="91"/>
      <c r="E17" s="91"/>
      <c r="F17" s="91" t="s">
        <v>18</v>
      </c>
      <c r="G17" s="91"/>
      <c r="H17" s="91"/>
      <c r="I17" s="91"/>
      <c r="J17" s="91"/>
      <c r="K17" s="91"/>
      <c r="L17" s="91"/>
    </row>
    <row r="18" spans="1:12" s="1" customFormat="1" ht="11.1" customHeight="1" x14ac:dyDescent="0.25">
      <c r="A18" s="4" t="s">
        <v>16</v>
      </c>
      <c r="B18" s="86" t="s">
        <v>19</v>
      </c>
      <c r="C18" s="90"/>
      <c r="D18" s="90"/>
      <c r="E18" s="87"/>
      <c r="F18" s="86" t="s">
        <v>20</v>
      </c>
      <c r="G18" s="87"/>
      <c r="H18" s="4" t="s">
        <v>21</v>
      </c>
      <c r="I18" s="5">
        <v>12</v>
      </c>
      <c r="J18" s="95"/>
      <c r="K18" s="96"/>
      <c r="L18" s="5">
        <f t="shared" ref="L18:L47" si="0">I18*J18</f>
        <v>0</v>
      </c>
    </row>
    <row r="19" spans="1:12" s="1" customFormat="1" ht="11.1" customHeight="1" x14ac:dyDescent="0.25">
      <c r="A19" s="4" t="s">
        <v>22</v>
      </c>
      <c r="B19" s="86" t="s">
        <v>136</v>
      </c>
      <c r="C19" s="90"/>
      <c r="D19" s="90"/>
      <c r="E19" s="87"/>
      <c r="F19" s="86" t="s">
        <v>137</v>
      </c>
      <c r="G19" s="87"/>
      <c r="H19" s="4" t="s">
        <v>23</v>
      </c>
      <c r="I19" s="5">
        <v>290</v>
      </c>
      <c r="J19" s="95"/>
      <c r="K19" s="96"/>
      <c r="L19" s="5">
        <f t="shared" si="0"/>
        <v>0</v>
      </c>
    </row>
    <row r="20" spans="1:12" s="1" customFormat="1" ht="11.1" customHeight="1" x14ac:dyDescent="0.25">
      <c r="A20" s="4" t="s">
        <v>24</v>
      </c>
      <c r="B20" s="86" t="s">
        <v>25</v>
      </c>
      <c r="C20" s="90"/>
      <c r="D20" s="90"/>
      <c r="E20" s="87"/>
      <c r="F20" s="86" t="s">
        <v>26</v>
      </c>
      <c r="G20" s="87"/>
      <c r="H20" s="4" t="s">
        <v>27</v>
      </c>
      <c r="I20" s="5">
        <v>537.20000000000005</v>
      </c>
      <c r="J20" s="95"/>
      <c r="K20" s="96"/>
      <c r="L20" s="5">
        <f t="shared" si="0"/>
        <v>0</v>
      </c>
    </row>
    <row r="21" spans="1:12" s="1" customFormat="1" ht="11.1" customHeight="1" x14ac:dyDescent="0.25">
      <c r="A21" s="4" t="s">
        <v>28</v>
      </c>
      <c r="B21" s="86" t="s">
        <v>29</v>
      </c>
      <c r="C21" s="90"/>
      <c r="D21" s="90"/>
      <c r="E21" s="87"/>
      <c r="F21" s="86" t="s">
        <v>30</v>
      </c>
      <c r="G21" s="87"/>
      <c r="H21" s="4" t="s">
        <v>31</v>
      </c>
      <c r="I21" s="5">
        <v>25</v>
      </c>
      <c r="J21" s="95"/>
      <c r="K21" s="96"/>
      <c r="L21" s="5">
        <f t="shared" si="0"/>
        <v>0</v>
      </c>
    </row>
    <row r="22" spans="1:12" s="1" customFormat="1" ht="10.5" customHeight="1" x14ac:dyDescent="0.25">
      <c r="A22" s="4" t="s">
        <v>32</v>
      </c>
      <c r="B22" s="86" t="s">
        <v>379</v>
      </c>
      <c r="C22" s="90"/>
      <c r="D22" s="90"/>
      <c r="E22" s="87"/>
      <c r="F22" s="86" t="s">
        <v>380</v>
      </c>
      <c r="G22" s="87"/>
      <c r="H22" s="4" t="s">
        <v>21</v>
      </c>
      <c r="I22" s="5">
        <v>2.5</v>
      </c>
      <c r="J22" s="88"/>
      <c r="K22" s="89"/>
      <c r="L22" s="5">
        <f t="shared" si="0"/>
        <v>0</v>
      </c>
    </row>
    <row r="23" spans="1:12" s="1" customFormat="1" x14ac:dyDescent="0.25">
      <c r="A23" s="4" t="s">
        <v>35</v>
      </c>
      <c r="B23" s="86" t="s">
        <v>381</v>
      </c>
      <c r="C23" s="90"/>
      <c r="D23" s="90"/>
      <c r="E23" s="87"/>
      <c r="F23" s="86" t="s">
        <v>382</v>
      </c>
      <c r="G23" s="87"/>
      <c r="H23" s="4" t="s">
        <v>21</v>
      </c>
      <c r="I23" s="5">
        <v>2.5</v>
      </c>
      <c r="J23" s="88"/>
      <c r="K23" s="89"/>
      <c r="L23" s="5">
        <f t="shared" si="0"/>
        <v>0</v>
      </c>
    </row>
    <row r="24" spans="1:12" s="1" customFormat="1" ht="11.1" customHeight="1" x14ac:dyDescent="0.25">
      <c r="A24" s="4" t="s">
        <v>38</v>
      </c>
      <c r="B24" s="86" t="s">
        <v>33</v>
      </c>
      <c r="C24" s="90"/>
      <c r="D24" s="90"/>
      <c r="E24" s="87"/>
      <c r="F24" s="86" t="s">
        <v>34</v>
      </c>
      <c r="G24" s="87"/>
      <c r="H24" s="4" t="s">
        <v>21</v>
      </c>
      <c r="I24" s="5">
        <v>389.6</v>
      </c>
      <c r="J24" s="95"/>
      <c r="K24" s="96"/>
      <c r="L24" s="5">
        <f t="shared" si="0"/>
        <v>0</v>
      </c>
    </row>
    <row r="25" spans="1:12" s="1" customFormat="1" ht="11.1" customHeight="1" x14ac:dyDescent="0.25">
      <c r="A25" s="4" t="s">
        <v>41</v>
      </c>
      <c r="B25" s="86" t="s">
        <v>36</v>
      </c>
      <c r="C25" s="90"/>
      <c r="D25" s="90"/>
      <c r="E25" s="87"/>
      <c r="F25" s="86" t="s">
        <v>37</v>
      </c>
      <c r="G25" s="87"/>
      <c r="H25" s="4" t="s">
        <v>21</v>
      </c>
      <c r="I25" s="5">
        <v>389.6</v>
      </c>
      <c r="J25" s="95"/>
      <c r="K25" s="96"/>
      <c r="L25" s="5">
        <f t="shared" si="0"/>
        <v>0</v>
      </c>
    </row>
    <row r="26" spans="1:12" s="1" customFormat="1" ht="11.1" customHeight="1" x14ac:dyDescent="0.25">
      <c r="A26" s="4" t="s">
        <v>44</v>
      </c>
      <c r="B26" s="86" t="s">
        <v>39</v>
      </c>
      <c r="C26" s="90"/>
      <c r="D26" s="90"/>
      <c r="E26" s="87"/>
      <c r="F26" s="86" t="s">
        <v>40</v>
      </c>
      <c r="G26" s="87"/>
      <c r="H26" s="4" t="s">
        <v>21</v>
      </c>
      <c r="I26" s="5">
        <v>389.6</v>
      </c>
      <c r="J26" s="95"/>
      <c r="K26" s="96"/>
      <c r="L26" s="5">
        <f t="shared" si="0"/>
        <v>0</v>
      </c>
    </row>
    <row r="27" spans="1:12" s="1" customFormat="1" ht="11.1" customHeight="1" x14ac:dyDescent="0.25">
      <c r="A27" s="4" t="s">
        <v>47</v>
      </c>
      <c r="B27" s="86" t="s">
        <v>42</v>
      </c>
      <c r="C27" s="90"/>
      <c r="D27" s="90"/>
      <c r="E27" s="87"/>
      <c r="F27" s="86" t="s">
        <v>43</v>
      </c>
      <c r="G27" s="87"/>
      <c r="H27" s="4" t="s">
        <v>21</v>
      </c>
      <c r="I27" s="5">
        <v>389.6</v>
      </c>
      <c r="J27" s="95"/>
      <c r="K27" s="96"/>
      <c r="L27" s="5">
        <f t="shared" si="0"/>
        <v>0</v>
      </c>
    </row>
    <row r="28" spans="1:12" s="1" customFormat="1" ht="21.95" customHeight="1" x14ac:dyDescent="0.25">
      <c r="A28" s="4" t="s">
        <v>50</v>
      </c>
      <c r="B28" s="86" t="s">
        <v>229</v>
      </c>
      <c r="C28" s="90"/>
      <c r="D28" s="90"/>
      <c r="E28" s="87"/>
      <c r="F28" s="93" t="s">
        <v>230</v>
      </c>
      <c r="G28" s="94"/>
      <c r="H28" s="4" t="s">
        <v>21</v>
      </c>
      <c r="I28" s="5">
        <v>14.4</v>
      </c>
      <c r="J28" s="95"/>
      <c r="K28" s="96"/>
      <c r="L28" s="5">
        <f t="shared" si="0"/>
        <v>0</v>
      </c>
    </row>
    <row r="29" spans="1:12" s="1" customFormat="1" ht="21.95" customHeight="1" x14ac:dyDescent="0.25">
      <c r="A29" s="4" t="s">
        <v>53</v>
      </c>
      <c r="B29" s="86" t="s">
        <v>231</v>
      </c>
      <c r="C29" s="90"/>
      <c r="D29" s="90"/>
      <c r="E29" s="87"/>
      <c r="F29" s="93" t="s">
        <v>232</v>
      </c>
      <c r="G29" s="94"/>
      <c r="H29" s="4" t="s">
        <v>21</v>
      </c>
      <c r="I29" s="5">
        <v>14.4</v>
      </c>
      <c r="J29" s="95"/>
      <c r="K29" s="96"/>
      <c r="L29" s="5">
        <f t="shared" si="0"/>
        <v>0</v>
      </c>
    </row>
    <row r="30" spans="1:12" s="1" customFormat="1" ht="21.95" customHeight="1" x14ac:dyDescent="0.25">
      <c r="A30" s="4" t="s">
        <v>56</v>
      </c>
      <c r="B30" s="86" t="s">
        <v>293</v>
      </c>
      <c r="C30" s="90"/>
      <c r="D30" s="90"/>
      <c r="E30" s="87"/>
      <c r="F30" s="93" t="s">
        <v>291</v>
      </c>
      <c r="G30" s="94"/>
      <c r="H30" s="4" t="s">
        <v>21</v>
      </c>
      <c r="I30" s="5">
        <v>14.4</v>
      </c>
      <c r="J30" s="95"/>
      <c r="K30" s="96"/>
      <c r="L30" s="5">
        <f t="shared" si="0"/>
        <v>0</v>
      </c>
    </row>
    <row r="31" spans="1:12" s="1" customFormat="1" ht="21.95" customHeight="1" x14ac:dyDescent="0.25">
      <c r="A31" s="4" t="s">
        <v>59</v>
      </c>
      <c r="B31" s="86" t="s">
        <v>294</v>
      </c>
      <c r="C31" s="90"/>
      <c r="D31" s="90"/>
      <c r="E31" s="87"/>
      <c r="F31" s="93" t="s">
        <v>292</v>
      </c>
      <c r="G31" s="94"/>
      <c r="H31" s="4" t="s">
        <v>21</v>
      </c>
      <c r="I31" s="5">
        <v>14.4</v>
      </c>
      <c r="J31" s="95"/>
      <c r="K31" s="96"/>
      <c r="L31" s="5">
        <f t="shared" si="0"/>
        <v>0</v>
      </c>
    </row>
    <row r="32" spans="1:12" s="1" customFormat="1" ht="11.1" customHeight="1" x14ac:dyDescent="0.25">
      <c r="A32" s="4" t="s">
        <v>62</v>
      </c>
      <c r="B32" s="86" t="s">
        <v>45</v>
      </c>
      <c r="C32" s="90"/>
      <c r="D32" s="90"/>
      <c r="E32" s="87"/>
      <c r="F32" s="86" t="s">
        <v>46</v>
      </c>
      <c r="G32" s="87"/>
      <c r="H32" s="4" t="s">
        <v>23</v>
      </c>
      <c r="I32" s="5">
        <v>1533</v>
      </c>
      <c r="J32" s="95"/>
      <c r="K32" s="96"/>
      <c r="L32" s="5">
        <f t="shared" si="0"/>
        <v>0</v>
      </c>
    </row>
    <row r="33" spans="1:14" s="1" customFormat="1" ht="11.1" customHeight="1" x14ac:dyDescent="0.25">
      <c r="A33" s="4" t="s">
        <v>65</v>
      </c>
      <c r="B33" s="86" t="s">
        <v>48</v>
      </c>
      <c r="C33" s="90"/>
      <c r="D33" s="90"/>
      <c r="E33" s="87"/>
      <c r="F33" s="86" t="s">
        <v>49</v>
      </c>
      <c r="G33" s="87"/>
      <c r="H33" s="4" t="s">
        <v>23</v>
      </c>
      <c r="I33" s="5">
        <v>1533</v>
      </c>
      <c r="J33" s="95"/>
      <c r="K33" s="96"/>
      <c r="L33" s="5">
        <f t="shared" si="0"/>
        <v>0</v>
      </c>
    </row>
    <row r="34" spans="1:14" s="1" customFormat="1" ht="11.1" customHeight="1" x14ac:dyDescent="0.25">
      <c r="A34" s="4" t="s">
        <v>69</v>
      </c>
      <c r="B34" s="86" t="s">
        <v>51</v>
      </c>
      <c r="C34" s="90"/>
      <c r="D34" s="90"/>
      <c r="E34" s="87"/>
      <c r="F34" s="86" t="s">
        <v>52</v>
      </c>
      <c r="G34" s="87"/>
      <c r="H34" s="4" t="s">
        <v>21</v>
      </c>
      <c r="I34" s="5">
        <v>534.5</v>
      </c>
      <c r="J34" s="95"/>
      <c r="K34" s="96"/>
      <c r="L34" s="5">
        <f t="shared" si="0"/>
        <v>0</v>
      </c>
    </row>
    <row r="35" spans="1:14" s="1" customFormat="1" ht="11.1" customHeight="1" x14ac:dyDescent="0.25">
      <c r="A35" s="4" t="s">
        <v>72</v>
      </c>
      <c r="B35" s="86" t="s">
        <v>54</v>
      </c>
      <c r="C35" s="90"/>
      <c r="D35" s="90"/>
      <c r="E35" s="87"/>
      <c r="F35" s="86" t="s">
        <v>55</v>
      </c>
      <c r="G35" s="87"/>
      <c r="H35" s="4" t="s">
        <v>21</v>
      </c>
      <c r="I35" s="5">
        <v>244.7</v>
      </c>
      <c r="J35" s="95"/>
      <c r="K35" s="96"/>
      <c r="L35" s="5">
        <f t="shared" si="0"/>
        <v>0</v>
      </c>
    </row>
    <row r="36" spans="1:14" s="1" customFormat="1" ht="11.1" customHeight="1" x14ac:dyDescent="0.25">
      <c r="A36" s="4" t="s">
        <v>75</v>
      </c>
      <c r="B36" s="86" t="s">
        <v>57</v>
      </c>
      <c r="C36" s="90"/>
      <c r="D36" s="90"/>
      <c r="E36" s="87"/>
      <c r="F36" s="86" t="s">
        <v>58</v>
      </c>
      <c r="G36" s="87"/>
      <c r="H36" s="4" t="s">
        <v>21</v>
      </c>
      <c r="I36" s="5">
        <v>779.2</v>
      </c>
      <c r="J36" s="95"/>
      <c r="K36" s="96"/>
      <c r="L36" s="5">
        <f t="shared" si="0"/>
        <v>0</v>
      </c>
    </row>
    <row r="37" spans="1:14" s="1" customFormat="1" ht="11.1" customHeight="1" x14ac:dyDescent="0.25">
      <c r="A37" s="4" t="s">
        <v>78</v>
      </c>
      <c r="B37" s="86" t="s">
        <v>60</v>
      </c>
      <c r="C37" s="90"/>
      <c r="D37" s="90"/>
      <c r="E37" s="87"/>
      <c r="F37" s="86" t="s">
        <v>61</v>
      </c>
      <c r="G37" s="87"/>
      <c r="H37" s="4" t="s">
        <v>21</v>
      </c>
      <c r="I37" s="5">
        <v>779.5</v>
      </c>
      <c r="J37" s="95"/>
      <c r="K37" s="96"/>
      <c r="L37" s="5">
        <f t="shared" si="0"/>
        <v>0</v>
      </c>
    </row>
    <row r="38" spans="1:14" s="1" customFormat="1" ht="11.1" customHeight="1" x14ac:dyDescent="0.25">
      <c r="A38" s="4" t="s">
        <v>79</v>
      </c>
      <c r="B38" s="86" t="s">
        <v>63</v>
      </c>
      <c r="C38" s="90"/>
      <c r="D38" s="90"/>
      <c r="E38" s="87"/>
      <c r="F38" s="86" t="s">
        <v>64</v>
      </c>
      <c r="G38" s="87"/>
      <c r="H38" s="4" t="s">
        <v>21</v>
      </c>
      <c r="I38" s="5">
        <v>635.1</v>
      </c>
      <c r="J38" s="95"/>
      <c r="K38" s="96"/>
      <c r="L38" s="5">
        <f t="shared" si="0"/>
        <v>0</v>
      </c>
    </row>
    <row r="39" spans="1:14" s="1" customFormat="1" ht="11.1" customHeight="1" x14ac:dyDescent="0.25">
      <c r="A39" s="4" t="s">
        <v>82</v>
      </c>
      <c r="B39" s="86" t="s">
        <v>66</v>
      </c>
      <c r="C39" s="90"/>
      <c r="D39" s="90"/>
      <c r="E39" s="87"/>
      <c r="F39" s="86" t="s">
        <v>67</v>
      </c>
      <c r="G39" s="87"/>
      <c r="H39" s="4" t="s">
        <v>68</v>
      </c>
      <c r="I39" s="5">
        <v>1332.2</v>
      </c>
      <c r="J39" s="95"/>
      <c r="K39" s="96"/>
      <c r="L39" s="5">
        <f t="shared" si="0"/>
        <v>0</v>
      </c>
      <c r="N39" s="24"/>
    </row>
    <row r="40" spans="1:14" s="1" customFormat="1" ht="11.1" customHeight="1" x14ac:dyDescent="0.25">
      <c r="A40" s="4" t="s">
        <v>85</v>
      </c>
      <c r="B40" s="86" t="s">
        <v>70</v>
      </c>
      <c r="C40" s="90"/>
      <c r="D40" s="90"/>
      <c r="E40" s="87"/>
      <c r="F40" s="86" t="s">
        <v>71</v>
      </c>
      <c r="G40" s="87"/>
      <c r="H40" s="4" t="s">
        <v>68</v>
      </c>
      <c r="I40" s="5">
        <v>1332.2</v>
      </c>
      <c r="J40" s="95"/>
      <c r="K40" s="96"/>
      <c r="L40" s="5">
        <f t="shared" si="0"/>
        <v>0</v>
      </c>
    </row>
    <row r="41" spans="1:14" s="1" customFormat="1" ht="11.1" customHeight="1" x14ac:dyDescent="0.25">
      <c r="A41" s="4" t="s">
        <v>88</v>
      </c>
      <c r="B41" s="86" t="s">
        <v>73</v>
      </c>
      <c r="C41" s="90"/>
      <c r="D41" s="90"/>
      <c r="E41" s="87"/>
      <c r="F41" s="86" t="s">
        <v>74</v>
      </c>
      <c r="G41" s="87"/>
      <c r="H41" s="4" t="s">
        <v>21</v>
      </c>
      <c r="I41" s="5">
        <v>28.87</v>
      </c>
      <c r="J41" s="95"/>
      <c r="K41" s="96"/>
      <c r="L41" s="5">
        <f t="shared" si="0"/>
        <v>0</v>
      </c>
    </row>
    <row r="42" spans="1:14" s="1" customFormat="1" ht="11.1" customHeight="1" x14ac:dyDescent="0.25">
      <c r="A42" s="4" t="s">
        <v>175</v>
      </c>
      <c r="B42" s="86" t="s">
        <v>76</v>
      </c>
      <c r="C42" s="90"/>
      <c r="D42" s="90"/>
      <c r="E42" s="87"/>
      <c r="F42" s="86" t="s">
        <v>77</v>
      </c>
      <c r="G42" s="87"/>
      <c r="H42" s="4" t="s">
        <v>68</v>
      </c>
      <c r="I42" s="5">
        <v>57.8</v>
      </c>
      <c r="J42" s="95"/>
      <c r="K42" s="96"/>
      <c r="L42" s="5">
        <f t="shared" si="0"/>
        <v>0</v>
      </c>
    </row>
    <row r="43" spans="1:14" s="1" customFormat="1" ht="11.1" customHeight="1" x14ac:dyDescent="0.25">
      <c r="A43" s="4" t="s">
        <v>176</v>
      </c>
      <c r="B43" s="86" t="s">
        <v>70</v>
      </c>
      <c r="C43" s="90"/>
      <c r="D43" s="90"/>
      <c r="E43" s="87"/>
      <c r="F43" s="86" t="s">
        <v>71</v>
      </c>
      <c r="G43" s="87"/>
      <c r="H43" s="4" t="s">
        <v>68</v>
      </c>
      <c r="I43" s="5">
        <v>57.8</v>
      </c>
      <c r="J43" s="95"/>
      <c r="K43" s="96"/>
      <c r="L43" s="5">
        <f t="shared" si="0"/>
        <v>0</v>
      </c>
    </row>
    <row r="44" spans="1:14" s="1" customFormat="1" ht="21.95" customHeight="1" x14ac:dyDescent="0.25">
      <c r="A44" s="4" t="s">
        <v>177</v>
      </c>
      <c r="B44" s="86" t="s">
        <v>80</v>
      </c>
      <c r="C44" s="90"/>
      <c r="D44" s="90"/>
      <c r="E44" s="87"/>
      <c r="F44" s="93" t="s">
        <v>81</v>
      </c>
      <c r="G44" s="94"/>
      <c r="H44" s="4" t="s">
        <v>21</v>
      </c>
      <c r="I44" s="5">
        <v>12</v>
      </c>
      <c r="J44" s="95"/>
      <c r="K44" s="96"/>
      <c r="L44" s="5">
        <f t="shared" si="0"/>
        <v>0</v>
      </c>
    </row>
    <row r="45" spans="1:14" s="1" customFormat="1" ht="21.95" customHeight="1" x14ac:dyDescent="0.25">
      <c r="A45" s="4" t="s">
        <v>362</v>
      </c>
      <c r="B45" s="86" t="s">
        <v>83</v>
      </c>
      <c r="C45" s="90"/>
      <c r="D45" s="90"/>
      <c r="E45" s="87"/>
      <c r="F45" s="93" t="s">
        <v>84</v>
      </c>
      <c r="G45" s="94"/>
      <c r="H45" s="4" t="s">
        <v>21</v>
      </c>
      <c r="I45" s="5">
        <v>12</v>
      </c>
      <c r="J45" s="95"/>
      <c r="K45" s="96"/>
      <c r="L45" s="5">
        <f t="shared" si="0"/>
        <v>0</v>
      </c>
    </row>
    <row r="46" spans="1:14" s="1" customFormat="1" ht="21.95" customHeight="1" x14ac:dyDescent="0.25">
      <c r="A46" s="4" t="s">
        <v>363</v>
      </c>
      <c r="B46" s="86" t="s">
        <v>86</v>
      </c>
      <c r="C46" s="90"/>
      <c r="D46" s="90"/>
      <c r="E46" s="87"/>
      <c r="F46" s="93" t="s">
        <v>87</v>
      </c>
      <c r="G46" s="94"/>
      <c r="H46" s="4" t="s">
        <v>23</v>
      </c>
      <c r="I46" s="5">
        <v>100</v>
      </c>
      <c r="J46" s="95"/>
      <c r="K46" s="96"/>
      <c r="L46" s="5">
        <f t="shared" si="0"/>
        <v>0</v>
      </c>
    </row>
    <row r="47" spans="1:14" s="1" customFormat="1" ht="11.1" customHeight="1" x14ac:dyDescent="0.25">
      <c r="A47" s="4" t="s">
        <v>364</v>
      </c>
      <c r="B47" s="86" t="s">
        <v>89</v>
      </c>
      <c r="C47" s="90"/>
      <c r="D47" s="90"/>
      <c r="E47" s="87"/>
      <c r="F47" s="86" t="s">
        <v>90</v>
      </c>
      <c r="G47" s="87"/>
      <c r="H47" s="4" t="s">
        <v>91</v>
      </c>
      <c r="I47" s="5">
        <v>3</v>
      </c>
      <c r="J47" s="95"/>
      <c r="K47" s="96"/>
      <c r="L47" s="5">
        <f t="shared" si="0"/>
        <v>0</v>
      </c>
    </row>
    <row r="48" spans="1:14" s="1" customFormat="1" ht="11.1" customHeight="1" x14ac:dyDescent="0.25">
      <c r="B48" s="92" t="s">
        <v>16</v>
      </c>
      <c r="C48" s="92"/>
      <c r="D48" s="92"/>
      <c r="E48" s="92"/>
      <c r="F48" s="92" t="s">
        <v>18</v>
      </c>
      <c r="G48" s="92"/>
      <c r="H48" s="92"/>
      <c r="I48" s="92"/>
      <c r="J48" s="8"/>
      <c r="K48" s="8"/>
      <c r="L48" s="8">
        <f>SUM(L18:L47)</f>
        <v>0</v>
      </c>
    </row>
    <row r="49" spans="1:12" s="1" customFormat="1" ht="3.95" customHeight="1" x14ac:dyDescent="0.25"/>
    <row r="50" spans="1:12" s="1" customFormat="1" ht="11.1" customHeight="1" x14ac:dyDescent="0.25">
      <c r="B50" s="91" t="s">
        <v>138</v>
      </c>
      <c r="C50" s="91"/>
      <c r="D50" s="91"/>
      <c r="E50" s="91"/>
      <c r="F50" s="91" t="s">
        <v>139</v>
      </c>
      <c r="G50" s="91"/>
      <c r="H50" s="91"/>
      <c r="I50" s="91"/>
      <c r="J50" s="91"/>
      <c r="K50" s="91"/>
      <c r="L50" s="91"/>
    </row>
    <row r="51" spans="1:12" s="1" customFormat="1" ht="11.1" customHeight="1" x14ac:dyDescent="0.25">
      <c r="A51" s="4" t="s">
        <v>16</v>
      </c>
      <c r="B51" s="86" t="s">
        <v>19</v>
      </c>
      <c r="C51" s="90"/>
      <c r="D51" s="90"/>
      <c r="E51" s="87"/>
      <c r="F51" s="86" t="s">
        <v>20</v>
      </c>
      <c r="G51" s="87"/>
      <c r="H51" s="4" t="s">
        <v>21</v>
      </c>
      <c r="I51" s="5">
        <v>1.2</v>
      </c>
      <c r="J51" s="95"/>
      <c r="K51" s="96"/>
      <c r="L51" s="5">
        <f t="shared" ref="L51:L61" si="1">I51*J51</f>
        <v>0</v>
      </c>
    </row>
    <row r="52" spans="1:12" s="1" customFormat="1" ht="11.1" customHeight="1" x14ac:dyDescent="0.25">
      <c r="A52" s="4" t="s">
        <v>22</v>
      </c>
      <c r="B52" s="86" t="s">
        <v>33</v>
      </c>
      <c r="C52" s="90"/>
      <c r="D52" s="90"/>
      <c r="E52" s="87"/>
      <c r="F52" s="86" t="s">
        <v>34</v>
      </c>
      <c r="G52" s="87"/>
      <c r="H52" s="4" t="s">
        <v>21</v>
      </c>
      <c r="I52" s="5">
        <v>30</v>
      </c>
      <c r="J52" s="95"/>
      <c r="K52" s="96"/>
      <c r="L52" s="5">
        <f t="shared" si="1"/>
        <v>0</v>
      </c>
    </row>
    <row r="53" spans="1:12" s="1" customFormat="1" ht="11.1" customHeight="1" x14ac:dyDescent="0.25">
      <c r="A53" s="4" t="s">
        <v>24</v>
      </c>
      <c r="B53" s="86" t="s">
        <v>36</v>
      </c>
      <c r="C53" s="90"/>
      <c r="D53" s="90"/>
      <c r="E53" s="87"/>
      <c r="F53" s="86" t="s">
        <v>37</v>
      </c>
      <c r="G53" s="87"/>
      <c r="H53" s="4" t="s">
        <v>21</v>
      </c>
      <c r="I53" s="5">
        <v>30</v>
      </c>
      <c r="J53" s="95"/>
      <c r="K53" s="96"/>
      <c r="L53" s="5">
        <f t="shared" si="1"/>
        <v>0</v>
      </c>
    </row>
    <row r="54" spans="1:12" s="1" customFormat="1" ht="11.1" customHeight="1" x14ac:dyDescent="0.25">
      <c r="A54" s="4" t="s">
        <v>28</v>
      </c>
      <c r="B54" s="86" t="s">
        <v>51</v>
      </c>
      <c r="C54" s="90"/>
      <c r="D54" s="90"/>
      <c r="E54" s="87"/>
      <c r="F54" s="86" t="s">
        <v>52</v>
      </c>
      <c r="G54" s="87"/>
      <c r="H54" s="4" t="s">
        <v>21</v>
      </c>
      <c r="I54" s="5">
        <v>16.5</v>
      </c>
      <c r="J54" s="95"/>
      <c r="K54" s="96"/>
      <c r="L54" s="5">
        <f t="shared" si="1"/>
        <v>0</v>
      </c>
    </row>
    <row r="55" spans="1:12" s="1" customFormat="1" ht="11.1" customHeight="1" x14ac:dyDescent="0.25">
      <c r="A55" s="4" t="s">
        <v>32</v>
      </c>
      <c r="B55" s="86" t="s">
        <v>73</v>
      </c>
      <c r="C55" s="90"/>
      <c r="D55" s="90"/>
      <c r="E55" s="87"/>
      <c r="F55" s="86" t="s">
        <v>74</v>
      </c>
      <c r="G55" s="87"/>
      <c r="H55" s="4" t="s">
        <v>21</v>
      </c>
      <c r="I55" s="5">
        <v>30</v>
      </c>
      <c r="J55" s="95"/>
      <c r="K55" s="96"/>
      <c r="L55" s="5">
        <f t="shared" si="1"/>
        <v>0</v>
      </c>
    </row>
    <row r="56" spans="1:12" s="1" customFormat="1" ht="21.95" customHeight="1" x14ac:dyDescent="0.25">
      <c r="A56" s="4" t="s">
        <v>35</v>
      </c>
      <c r="B56" s="86" t="s">
        <v>80</v>
      </c>
      <c r="C56" s="90"/>
      <c r="D56" s="90"/>
      <c r="E56" s="87"/>
      <c r="F56" s="93" t="s">
        <v>81</v>
      </c>
      <c r="G56" s="94"/>
      <c r="H56" s="4" t="s">
        <v>21</v>
      </c>
      <c r="I56" s="5">
        <v>1.2</v>
      </c>
      <c r="J56" s="95"/>
      <c r="K56" s="96"/>
      <c r="L56" s="5">
        <f t="shared" si="1"/>
        <v>0</v>
      </c>
    </row>
    <row r="57" spans="1:12" s="1" customFormat="1" ht="21.95" customHeight="1" x14ac:dyDescent="0.25">
      <c r="A57" s="4" t="s">
        <v>38</v>
      </c>
      <c r="B57" s="86" t="s">
        <v>83</v>
      </c>
      <c r="C57" s="90"/>
      <c r="D57" s="90"/>
      <c r="E57" s="87"/>
      <c r="F57" s="93" t="s">
        <v>84</v>
      </c>
      <c r="G57" s="94"/>
      <c r="H57" s="4" t="s">
        <v>21</v>
      </c>
      <c r="I57" s="5">
        <v>1.2</v>
      </c>
      <c r="J57" s="95"/>
      <c r="K57" s="96"/>
      <c r="L57" s="5">
        <f t="shared" si="1"/>
        <v>0</v>
      </c>
    </row>
    <row r="58" spans="1:12" s="1" customFormat="1" ht="21.95" customHeight="1" x14ac:dyDescent="0.25">
      <c r="A58" s="4" t="s">
        <v>41</v>
      </c>
      <c r="B58" s="86" t="s">
        <v>86</v>
      </c>
      <c r="C58" s="90"/>
      <c r="D58" s="90"/>
      <c r="E58" s="87"/>
      <c r="F58" s="93" t="s">
        <v>87</v>
      </c>
      <c r="G58" s="94"/>
      <c r="H58" s="4" t="s">
        <v>23</v>
      </c>
      <c r="I58" s="5">
        <v>12</v>
      </c>
      <c r="J58" s="95"/>
      <c r="K58" s="96"/>
      <c r="L58" s="5">
        <f t="shared" si="1"/>
        <v>0</v>
      </c>
    </row>
    <row r="59" spans="1:12" s="1" customFormat="1" ht="11.1" customHeight="1" x14ac:dyDescent="0.25">
      <c r="A59" s="4" t="s">
        <v>44</v>
      </c>
      <c r="B59" s="86" t="s">
        <v>89</v>
      </c>
      <c r="C59" s="90"/>
      <c r="D59" s="90"/>
      <c r="E59" s="87"/>
      <c r="F59" s="86" t="s">
        <v>90</v>
      </c>
      <c r="G59" s="87"/>
      <c r="H59" s="4" t="s">
        <v>91</v>
      </c>
      <c r="I59" s="6">
        <v>0.36</v>
      </c>
      <c r="J59" s="95"/>
      <c r="K59" s="96"/>
      <c r="L59" s="5">
        <f t="shared" si="1"/>
        <v>0</v>
      </c>
    </row>
    <row r="60" spans="1:12" s="1" customFormat="1" ht="21.95" customHeight="1" x14ac:dyDescent="0.25">
      <c r="A60" s="4" t="s">
        <v>47</v>
      </c>
      <c r="B60" s="86" t="s">
        <v>140</v>
      </c>
      <c r="C60" s="90"/>
      <c r="D60" s="90"/>
      <c r="E60" s="87"/>
      <c r="F60" s="93" t="s">
        <v>141</v>
      </c>
      <c r="G60" s="94"/>
      <c r="H60" s="4" t="s">
        <v>95</v>
      </c>
      <c r="I60" s="5">
        <v>10</v>
      </c>
      <c r="J60" s="95"/>
      <c r="K60" s="96"/>
      <c r="L60" s="5">
        <f t="shared" si="1"/>
        <v>0</v>
      </c>
    </row>
    <row r="61" spans="1:12" s="1" customFormat="1" ht="11.1" customHeight="1" x14ac:dyDescent="0.25">
      <c r="A61" s="4" t="s">
        <v>50</v>
      </c>
      <c r="B61" s="86" t="s">
        <v>142</v>
      </c>
      <c r="C61" s="90"/>
      <c r="D61" s="90"/>
      <c r="E61" s="87"/>
      <c r="F61" s="86" t="s">
        <v>143</v>
      </c>
      <c r="G61" s="87"/>
      <c r="H61" s="4" t="s">
        <v>95</v>
      </c>
      <c r="I61" s="5">
        <v>10</v>
      </c>
      <c r="J61" s="95"/>
      <c r="K61" s="96"/>
      <c r="L61" s="5">
        <f t="shared" si="1"/>
        <v>0</v>
      </c>
    </row>
    <row r="62" spans="1:12" s="1" customFormat="1" ht="11.1" customHeight="1" x14ac:dyDescent="0.25">
      <c r="B62" s="92" t="s">
        <v>138</v>
      </c>
      <c r="C62" s="92"/>
      <c r="D62" s="92"/>
      <c r="E62" s="92"/>
      <c r="F62" s="92" t="s">
        <v>139</v>
      </c>
      <c r="G62" s="92"/>
      <c r="H62" s="92"/>
      <c r="I62" s="92"/>
      <c r="J62" s="8"/>
      <c r="K62" s="8"/>
      <c r="L62" s="8">
        <f>SUM(L51:L61)</f>
        <v>0</v>
      </c>
    </row>
    <row r="63" spans="1:12" s="1" customFormat="1" ht="3" customHeight="1" x14ac:dyDescent="0.25"/>
    <row r="64" spans="1:12" s="1" customFormat="1" ht="11.1" customHeight="1" x14ac:dyDescent="0.25">
      <c r="B64" s="91" t="s">
        <v>22</v>
      </c>
      <c r="C64" s="91"/>
      <c r="D64" s="91"/>
      <c r="E64" s="91"/>
      <c r="F64" s="91" t="s">
        <v>92</v>
      </c>
      <c r="G64" s="91"/>
      <c r="H64" s="91"/>
      <c r="I64" s="91"/>
      <c r="J64" s="91"/>
      <c r="K64" s="91"/>
      <c r="L64" s="91"/>
    </row>
    <row r="65" spans="1:12" s="1" customFormat="1" ht="11.1" customHeight="1" x14ac:dyDescent="0.25">
      <c r="A65" s="4" t="s">
        <v>16</v>
      </c>
      <c r="B65" s="86" t="s">
        <v>93</v>
      </c>
      <c r="C65" s="90"/>
      <c r="D65" s="90"/>
      <c r="E65" s="87"/>
      <c r="F65" s="86" t="s">
        <v>94</v>
      </c>
      <c r="G65" s="87"/>
      <c r="H65" s="4" t="s">
        <v>95</v>
      </c>
      <c r="I65" s="5">
        <v>336</v>
      </c>
      <c r="J65" s="95"/>
      <c r="K65" s="96"/>
      <c r="L65" s="5">
        <f>I65*J65</f>
        <v>0</v>
      </c>
    </row>
    <row r="66" spans="1:12" s="1" customFormat="1" ht="21.95" customHeight="1" x14ac:dyDescent="0.25">
      <c r="A66" s="4" t="s">
        <v>22</v>
      </c>
      <c r="B66" s="86" t="s">
        <v>96</v>
      </c>
      <c r="C66" s="90"/>
      <c r="D66" s="90"/>
      <c r="E66" s="87"/>
      <c r="F66" s="93" t="s">
        <v>97</v>
      </c>
      <c r="G66" s="94"/>
      <c r="H66" s="4" t="s">
        <v>95</v>
      </c>
      <c r="I66" s="5">
        <v>50</v>
      </c>
      <c r="J66" s="95"/>
      <c r="K66" s="96"/>
      <c r="L66" s="5">
        <f>I66*J66</f>
        <v>0</v>
      </c>
    </row>
    <row r="67" spans="1:12" s="1" customFormat="1" ht="21.95" customHeight="1" x14ac:dyDescent="0.25">
      <c r="A67" s="4" t="s">
        <v>24</v>
      </c>
      <c r="B67" s="86" t="s">
        <v>98</v>
      </c>
      <c r="C67" s="90"/>
      <c r="D67" s="90"/>
      <c r="E67" s="87"/>
      <c r="F67" s="93" t="s">
        <v>99</v>
      </c>
      <c r="G67" s="94"/>
      <c r="H67" s="4" t="s">
        <v>23</v>
      </c>
      <c r="I67" s="5">
        <v>3152</v>
      </c>
      <c r="J67" s="95"/>
      <c r="K67" s="96"/>
      <c r="L67" s="5">
        <f>I67*J67</f>
        <v>0</v>
      </c>
    </row>
    <row r="68" spans="1:12" s="1" customFormat="1" ht="11.1" customHeight="1" x14ac:dyDescent="0.25">
      <c r="B68" s="92" t="s">
        <v>22</v>
      </c>
      <c r="C68" s="92"/>
      <c r="D68" s="92"/>
      <c r="E68" s="92"/>
      <c r="F68" s="92" t="s">
        <v>92</v>
      </c>
      <c r="G68" s="92"/>
      <c r="H68" s="92"/>
      <c r="I68" s="92"/>
      <c r="J68" s="8"/>
      <c r="K68" s="8"/>
      <c r="L68" s="8">
        <f>SUM(L65:L67)</f>
        <v>0</v>
      </c>
    </row>
    <row r="69" spans="1:12" s="1" customFormat="1" ht="3.95" customHeight="1" x14ac:dyDescent="0.25"/>
    <row r="70" spans="1:12" s="1" customFormat="1" ht="11.1" customHeight="1" x14ac:dyDescent="0.25">
      <c r="B70" s="91" t="s">
        <v>28</v>
      </c>
      <c r="C70" s="91"/>
      <c r="D70" s="91"/>
      <c r="E70" s="91"/>
      <c r="F70" s="91" t="s">
        <v>100</v>
      </c>
      <c r="G70" s="91"/>
      <c r="H70" s="91"/>
      <c r="I70" s="91"/>
      <c r="J70" s="91"/>
      <c r="K70" s="91"/>
      <c r="L70" s="91"/>
    </row>
    <row r="71" spans="1:12" s="1" customFormat="1" ht="11.1" customHeight="1" x14ac:dyDescent="0.25">
      <c r="A71" s="4" t="s">
        <v>16</v>
      </c>
      <c r="B71" s="86" t="s">
        <v>101</v>
      </c>
      <c r="C71" s="90"/>
      <c r="D71" s="90"/>
      <c r="E71" s="87"/>
      <c r="F71" s="86" t="s">
        <v>102</v>
      </c>
      <c r="G71" s="87"/>
      <c r="H71" s="4" t="s">
        <v>21</v>
      </c>
      <c r="I71" s="5">
        <v>31</v>
      </c>
      <c r="J71" s="95"/>
      <c r="K71" s="96"/>
      <c r="L71" s="5">
        <f>I71*J71</f>
        <v>0</v>
      </c>
    </row>
    <row r="72" spans="1:12" s="1" customFormat="1" ht="11.1" customHeight="1" x14ac:dyDescent="0.25">
      <c r="B72" s="92" t="s">
        <v>28</v>
      </c>
      <c r="C72" s="92"/>
      <c r="D72" s="92"/>
      <c r="E72" s="92"/>
      <c r="F72" s="92" t="s">
        <v>100</v>
      </c>
      <c r="G72" s="92"/>
      <c r="H72" s="92"/>
      <c r="I72" s="92"/>
      <c r="J72" s="8"/>
      <c r="K72" s="8"/>
      <c r="L72" s="8">
        <f>SUM(L71)</f>
        <v>0</v>
      </c>
    </row>
    <row r="73" spans="1:12" s="1" customFormat="1" ht="3" customHeight="1" x14ac:dyDescent="0.25"/>
    <row r="74" spans="1:12" s="1" customFormat="1" ht="11.1" customHeight="1" x14ac:dyDescent="0.25">
      <c r="B74" s="91" t="s">
        <v>32</v>
      </c>
      <c r="C74" s="91"/>
      <c r="D74" s="91"/>
      <c r="E74" s="91"/>
      <c r="F74" s="91" t="s">
        <v>103</v>
      </c>
      <c r="G74" s="91"/>
      <c r="H74" s="91"/>
      <c r="I74" s="91"/>
      <c r="J74" s="91"/>
      <c r="K74" s="91"/>
      <c r="L74" s="91"/>
    </row>
    <row r="75" spans="1:12" s="1" customFormat="1" ht="11.1" customHeight="1" x14ac:dyDescent="0.25">
      <c r="A75" s="4" t="s">
        <v>16</v>
      </c>
      <c r="B75" s="86" t="s">
        <v>104</v>
      </c>
      <c r="C75" s="90"/>
      <c r="D75" s="90"/>
      <c r="E75" s="87"/>
      <c r="F75" s="86" t="s">
        <v>105</v>
      </c>
      <c r="G75" s="87"/>
      <c r="H75" s="4" t="s">
        <v>23</v>
      </c>
      <c r="I75" s="5">
        <v>290</v>
      </c>
      <c r="J75" s="95"/>
      <c r="K75" s="96"/>
      <c r="L75" s="5">
        <f>I75*J75</f>
        <v>0</v>
      </c>
    </row>
    <row r="76" spans="1:12" s="1" customFormat="1" ht="11.1" customHeight="1" x14ac:dyDescent="0.25">
      <c r="A76" s="4" t="s">
        <v>22</v>
      </c>
      <c r="B76" s="86" t="s">
        <v>144</v>
      </c>
      <c r="C76" s="90"/>
      <c r="D76" s="90"/>
      <c r="E76" s="87"/>
      <c r="F76" s="86" t="s">
        <v>145</v>
      </c>
      <c r="G76" s="87"/>
      <c r="H76" s="4" t="s">
        <v>23</v>
      </c>
      <c r="I76" s="5">
        <v>290</v>
      </c>
      <c r="J76" s="95"/>
      <c r="K76" s="96"/>
      <c r="L76" s="5">
        <f>I76*J76</f>
        <v>0</v>
      </c>
    </row>
    <row r="77" spans="1:12" s="1" customFormat="1" ht="11.1" customHeight="1" x14ac:dyDescent="0.25">
      <c r="A77" s="4" t="s">
        <v>24</v>
      </c>
      <c r="B77" s="86" t="s">
        <v>146</v>
      </c>
      <c r="C77" s="90"/>
      <c r="D77" s="90"/>
      <c r="E77" s="87"/>
      <c r="F77" s="86" t="s">
        <v>147</v>
      </c>
      <c r="G77" s="87"/>
      <c r="H77" s="4" t="s">
        <v>23</v>
      </c>
      <c r="I77" s="5">
        <v>290</v>
      </c>
      <c r="J77" s="95"/>
      <c r="K77" s="96"/>
      <c r="L77" s="5">
        <f>I77*J77</f>
        <v>0</v>
      </c>
    </row>
    <row r="78" spans="1:12" s="1" customFormat="1" ht="11.1" customHeight="1" x14ac:dyDescent="0.25">
      <c r="A78" s="4" t="s">
        <v>28</v>
      </c>
      <c r="B78" s="86" t="s">
        <v>148</v>
      </c>
      <c r="C78" s="90"/>
      <c r="D78" s="90"/>
      <c r="E78" s="87"/>
      <c r="F78" s="86" t="s">
        <v>149</v>
      </c>
      <c r="G78" s="87"/>
      <c r="H78" s="4" t="s">
        <v>23</v>
      </c>
      <c r="I78" s="5">
        <v>60.28</v>
      </c>
      <c r="J78" s="95"/>
      <c r="K78" s="96"/>
      <c r="L78" s="5">
        <f>I78*J78</f>
        <v>0</v>
      </c>
    </row>
    <row r="79" spans="1:12" s="1" customFormat="1" ht="11.1" customHeight="1" x14ac:dyDescent="0.25">
      <c r="B79" s="92" t="s">
        <v>32</v>
      </c>
      <c r="C79" s="92"/>
      <c r="D79" s="92"/>
      <c r="E79" s="92"/>
      <c r="F79" s="92" t="s">
        <v>103</v>
      </c>
      <c r="G79" s="92"/>
      <c r="H79" s="92"/>
      <c r="I79" s="92"/>
      <c r="J79" s="8"/>
      <c r="K79" s="8"/>
      <c r="L79" s="8">
        <f>SUM(L75:L78)</f>
        <v>0</v>
      </c>
    </row>
    <row r="80" spans="1:12" s="1" customFormat="1" ht="3.95" customHeight="1" x14ac:dyDescent="0.25"/>
    <row r="81" spans="1:20" s="1" customFormat="1" ht="11.1" customHeight="1" x14ac:dyDescent="0.25">
      <c r="B81" s="91" t="s">
        <v>41</v>
      </c>
      <c r="C81" s="91"/>
      <c r="D81" s="91"/>
      <c r="E81" s="91"/>
      <c r="F81" s="91" t="s">
        <v>106</v>
      </c>
      <c r="G81" s="91"/>
      <c r="H81" s="91"/>
      <c r="I81" s="91"/>
      <c r="J81" s="91"/>
      <c r="K81" s="91"/>
      <c r="L81" s="91"/>
    </row>
    <row r="82" spans="1:20" s="1" customFormat="1" ht="21.95" customHeight="1" x14ac:dyDescent="0.25">
      <c r="A82" s="4" t="s">
        <v>16</v>
      </c>
      <c r="B82" s="86" t="s">
        <v>150</v>
      </c>
      <c r="C82" s="90"/>
      <c r="D82" s="90"/>
      <c r="E82" s="87"/>
      <c r="F82" s="93" t="s">
        <v>151</v>
      </c>
      <c r="G82" s="94"/>
      <c r="H82" s="4" t="s">
        <v>95</v>
      </c>
      <c r="I82" s="5">
        <v>85</v>
      </c>
      <c r="J82" s="88"/>
      <c r="K82" s="89"/>
      <c r="L82" s="5">
        <f t="shared" ref="L82:L104" si="2">I82*J82</f>
        <v>0</v>
      </c>
    </row>
    <row r="83" spans="1:20" s="1" customFormat="1" ht="11.1" customHeight="1" x14ac:dyDescent="0.25">
      <c r="A83" s="4" t="s">
        <v>22</v>
      </c>
      <c r="B83" s="86" t="s">
        <v>152</v>
      </c>
      <c r="C83" s="90"/>
      <c r="D83" s="90"/>
      <c r="E83" s="87"/>
      <c r="F83" s="86" t="s">
        <v>153</v>
      </c>
      <c r="G83" s="87"/>
      <c r="H83" s="4" t="s">
        <v>95</v>
      </c>
      <c r="I83" s="5">
        <v>85</v>
      </c>
      <c r="J83" s="88"/>
      <c r="K83" s="89"/>
      <c r="L83" s="5">
        <f t="shared" si="2"/>
        <v>0</v>
      </c>
    </row>
    <row r="84" spans="1:20" s="1" customFormat="1" ht="11.1" customHeight="1" x14ac:dyDescent="0.25">
      <c r="A84" s="4" t="s">
        <v>24</v>
      </c>
      <c r="B84" s="86" t="s">
        <v>154</v>
      </c>
      <c r="C84" s="90"/>
      <c r="D84" s="90"/>
      <c r="E84" s="87"/>
      <c r="F84" s="86" t="s">
        <v>155</v>
      </c>
      <c r="G84" s="87"/>
      <c r="H84" s="4" t="s">
        <v>107</v>
      </c>
      <c r="I84" s="5">
        <v>3</v>
      </c>
      <c r="J84" s="88"/>
      <c r="K84" s="89"/>
      <c r="L84" s="5">
        <f t="shared" si="2"/>
        <v>0</v>
      </c>
    </row>
    <row r="85" spans="1:20" s="1" customFormat="1" ht="11.1" customHeight="1" x14ac:dyDescent="0.25">
      <c r="A85" s="4" t="s">
        <v>28</v>
      </c>
      <c r="B85" s="86" t="s">
        <v>108</v>
      </c>
      <c r="C85" s="90"/>
      <c r="D85" s="90"/>
      <c r="E85" s="87"/>
      <c r="F85" s="86" t="s">
        <v>109</v>
      </c>
      <c r="G85" s="87"/>
      <c r="H85" s="4" t="s">
        <v>110</v>
      </c>
      <c r="I85" s="5">
        <v>1</v>
      </c>
      <c r="J85" s="95"/>
      <c r="K85" s="96"/>
      <c r="L85" s="5">
        <f t="shared" si="2"/>
        <v>0</v>
      </c>
    </row>
    <row r="86" spans="1:20" s="1" customFormat="1" ht="11.1" customHeight="1" x14ac:dyDescent="0.25">
      <c r="A86" s="4" t="s">
        <v>32</v>
      </c>
      <c r="B86" s="86" t="s">
        <v>111</v>
      </c>
      <c r="C86" s="90"/>
      <c r="D86" s="90"/>
      <c r="E86" s="87"/>
      <c r="F86" s="86" t="s">
        <v>112</v>
      </c>
      <c r="G86" s="87"/>
      <c r="H86" s="4" t="s">
        <v>113</v>
      </c>
      <c r="I86" s="5">
        <v>11</v>
      </c>
      <c r="J86" s="88"/>
      <c r="K86" s="89"/>
      <c r="L86" s="5">
        <f t="shared" si="2"/>
        <v>0</v>
      </c>
    </row>
    <row r="87" spans="1:20" s="1" customFormat="1" ht="11.1" customHeight="1" x14ac:dyDescent="0.25">
      <c r="A87" s="4" t="s">
        <v>35</v>
      </c>
      <c r="B87" s="86" t="s">
        <v>114</v>
      </c>
      <c r="C87" s="90"/>
      <c r="D87" s="90"/>
      <c r="E87" s="87"/>
      <c r="F87" s="86" t="s">
        <v>115</v>
      </c>
      <c r="G87" s="87"/>
      <c r="H87" s="4" t="s">
        <v>113</v>
      </c>
      <c r="I87" s="5">
        <v>8</v>
      </c>
      <c r="J87" s="88"/>
      <c r="K87" s="89"/>
      <c r="L87" s="5">
        <f t="shared" si="2"/>
        <v>0</v>
      </c>
    </row>
    <row r="88" spans="1:20" s="1" customFormat="1" ht="11.1" customHeight="1" x14ac:dyDescent="0.25">
      <c r="A88" s="4" t="s">
        <v>38</v>
      </c>
      <c r="B88" s="86" t="s">
        <v>158</v>
      </c>
      <c r="C88" s="90"/>
      <c r="D88" s="90"/>
      <c r="E88" s="87"/>
      <c r="F88" s="86" t="s">
        <v>159</v>
      </c>
      <c r="G88" s="87"/>
      <c r="H88" s="4" t="s">
        <v>113</v>
      </c>
      <c r="I88" s="5">
        <v>1</v>
      </c>
      <c r="J88" s="88"/>
      <c r="K88" s="89"/>
      <c r="L88" s="5">
        <f t="shared" si="2"/>
        <v>0</v>
      </c>
    </row>
    <row r="89" spans="1:20" s="1" customFormat="1" ht="11.1" customHeight="1" x14ac:dyDescent="0.25">
      <c r="A89" s="4" t="s">
        <v>41</v>
      </c>
      <c r="B89" s="86" t="s">
        <v>118</v>
      </c>
      <c r="C89" s="90"/>
      <c r="D89" s="90"/>
      <c r="E89" s="87"/>
      <c r="F89" s="86" t="s">
        <v>376</v>
      </c>
      <c r="G89" s="87"/>
      <c r="H89" s="4" t="s">
        <v>110</v>
      </c>
      <c r="I89" s="5">
        <v>1</v>
      </c>
      <c r="J89" s="88"/>
      <c r="K89" s="89"/>
      <c r="L89" s="5">
        <f t="shared" si="2"/>
        <v>0</v>
      </c>
    </row>
    <row r="90" spans="1:20" s="1" customFormat="1" ht="11.1" customHeight="1" x14ac:dyDescent="0.25">
      <c r="A90" s="4" t="s">
        <v>44</v>
      </c>
      <c r="B90" s="86" t="s">
        <v>386</v>
      </c>
      <c r="C90" s="90"/>
      <c r="D90" s="90"/>
      <c r="E90" s="87"/>
      <c r="F90" s="86" t="s">
        <v>387</v>
      </c>
      <c r="G90" s="87"/>
      <c r="H90" s="4" t="s">
        <v>385</v>
      </c>
      <c r="I90" s="5">
        <v>110</v>
      </c>
      <c r="J90" s="88"/>
      <c r="K90" s="89"/>
      <c r="L90" s="5">
        <f t="shared" si="2"/>
        <v>0</v>
      </c>
      <c r="N90" s="44"/>
      <c r="O90" s="45"/>
      <c r="P90" s="44"/>
      <c r="Q90" s="46"/>
      <c r="R90" s="47"/>
      <c r="S90" s="46"/>
      <c r="T90" s="47"/>
    </row>
    <row r="91" spans="1:20" s="1" customFormat="1" ht="11.1" customHeight="1" x14ac:dyDescent="0.25">
      <c r="A91" s="4" t="s">
        <v>47</v>
      </c>
      <c r="B91" s="86" t="s">
        <v>388</v>
      </c>
      <c r="C91" s="90"/>
      <c r="D91" s="90"/>
      <c r="E91" s="87"/>
      <c r="F91" s="86" t="s">
        <v>389</v>
      </c>
      <c r="G91" s="87"/>
      <c r="H91" s="4" t="s">
        <v>385</v>
      </c>
      <c r="I91" s="5">
        <v>110</v>
      </c>
      <c r="J91" s="88"/>
      <c r="K91" s="89"/>
      <c r="L91" s="5">
        <f t="shared" si="2"/>
        <v>0</v>
      </c>
      <c r="N91" s="44"/>
      <c r="O91" s="45"/>
      <c r="P91" s="44"/>
      <c r="Q91" s="46"/>
      <c r="R91" s="47"/>
      <c r="S91" s="46"/>
      <c r="T91" s="47"/>
    </row>
    <row r="92" spans="1:20" s="1" customFormat="1" ht="11.1" customHeight="1" x14ac:dyDescent="0.25">
      <c r="A92" s="4" t="s">
        <v>50</v>
      </c>
      <c r="B92" s="86" t="s">
        <v>390</v>
      </c>
      <c r="C92" s="90"/>
      <c r="D92" s="90"/>
      <c r="E92" s="87"/>
      <c r="F92" s="86" t="s">
        <v>391</v>
      </c>
      <c r="G92" s="87"/>
      <c r="H92" s="4" t="s">
        <v>392</v>
      </c>
      <c r="I92" s="5">
        <v>3</v>
      </c>
      <c r="J92" s="88"/>
      <c r="K92" s="89"/>
      <c r="L92" s="5">
        <f t="shared" si="2"/>
        <v>0</v>
      </c>
      <c r="N92" s="44"/>
      <c r="O92" s="45"/>
      <c r="P92" s="44"/>
      <c r="Q92" s="46"/>
      <c r="R92" s="47"/>
      <c r="S92" s="46"/>
      <c r="T92" s="47"/>
    </row>
    <row r="93" spans="1:20" s="1" customFormat="1" ht="11.1" customHeight="1" x14ac:dyDescent="0.25">
      <c r="A93" s="4" t="s">
        <v>53</v>
      </c>
      <c r="B93" s="86" t="s">
        <v>393</v>
      </c>
      <c r="C93" s="90"/>
      <c r="D93" s="90"/>
      <c r="E93" s="87"/>
      <c r="F93" s="86" t="s">
        <v>394</v>
      </c>
      <c r="G93" s="87"/>
      <c r="H93" s="4" t="s">
        <v>392</v>
      </c>
      <c r="I93" s="5">
        <v>3</v>
      </c>
      <c r="J93" s="88"/>
      <c r="K93" s="89"/>
      <c r="L93" s="5">
        <f t="shared" si="2"/>
        <v>0</v>
      </c>
      <c r="N93" s="44"/>
      <c r="O93" s="45"/>
      <c r="P93" s="44"/>
      <c r="Q93" s="46"/>
      <c r="R93" s="47"/>
      <c r="S93" s="46"/>
      <c r="T93" s="47"/>
    </row>
    <row r="94" spans="1:20" s="1" customFormat="1" ht="11.1" customHeight="1" x14ac:dyDescent="0.25">
      <c r="A94" s="4" t="s">
        <v>56</v>
      </c>
      <c r="B94" s="86" t="s">
        <v>395</v>
      </c>
      <c r="C94" s="90"/>
      <c r="D94" s="90"/>
      <c r="E94" s="87"/>
      <c r="F94" s="86" t="s">
        <v>396</v>
      </c>
      <c r="G94" s="87"/>
      <c r="H94" s="4" t="s">
        <v>392</v>
      </c>
      <c r="I94" s="5">
        <v>10</v>
      </c>
      <c r="J94" s="88"/>
      <c r="K94" s="89"/>
      <c r="L94" s="5">
        <f t="shared" si="2"/>
        <v>0</v>
      </c>
      <c r="N94" s="44"/>
      <c r="O94" s="45"/>
      <c r="P94" s="44"/>
      <c r="Q94" s="46"/>
      <c r="R94" s="47"/>
      <c r="S94" s="46"/>
      <c r="T94" s="47"/>
    </row>
    <row r="95" spans="1:20" s="1" customFormat="1" ht="11.1" customHeight="1" x14ac:dyDescent="0.25">
      <c r="A95" s="4" t="s">
        <v>59</v>
      </c>
      <c r="B95" s="86" t="s">
        <v>397</v>
      </c>
      <c r="C95" s="90"/>
      <c r="D95" s="90"/>
      <c r="E95" s="87"/>
      <c r="F95" s="86" t="s">
        <v>398</v>
      </c>
      <c r="G95" s="87"/>
      <c r="H95" s="4" t="s">
        <v>392</v>
      </c>
      <c r="I95" s="5">
        <v>10</v>
      </c>
      <c r="J95" s="88"/>
      <c r="K95" s="89"/>
      <c r="L95" s="5">
        <f t="shared" si="2"/>
        <v>0</v>
      </c>
      <c r="N95" s="44"/>
      <c r="O95" s="45"/>
      <c r="P95" s="44"/>
      <c r="Q95" s="46"/>
      <c r="R95" s="47"/>
      <c r="S95" s="46"/>
      <c r="T95" s="47"/>
    </row>
    <row r="96" spans="1:20" s="1" customFormat="1" ht="11.1" customHeight="1" x14ac:dyDescent="0.25">
      <c r="A96" s="4" t="s">
        <v>62</v>
      </c>
      <c r="B96" s="86" t="s">
        <v>399</v>
      </c>
      <c r="C96" s="90"/>
      <c r="D96" s="90"/>
      <c r="E96" s="87"/>
      <c r="F96" s="86" t="s">
        <v>400</v>
      </c>
      <c r="G96" s="87"/>
      <c r="H96" s="4" t="s">
        <v>392</v>
      </c>
      <c r="I96" s="5">
        <v>1</v>
      </c>
      <c r="J96" s="88"/>
      <c r="K96" s="89"/>
      <c r="L96" s="5">
        <f t="shared" si="2"/>
        <v>0</v>
      </c>
      <c r="N96" s="44"/>
      <c r="O96" s="45"/>
      <c r="P96" s="44"/>
      <c r="Q96" s="46"/>
      <c r="R96" s="47"/>
      <c r="S96" s="46"/>
      <c r="T96" s="47"/>
    </row>
    <row r="97" spans="1:20" s="1" customFormat="1" ht="11.1" customHeight="1" x14ac:dyDescent="0.25">
      <c r="A97" s="4" t="s">
        <v>65</v>
      </c>
      <c r="B97" s="86" t="s">
        <v>401</v>
      </c>
      <c r="C97" s="90"/>
      <c r="D97" s="90"/>
      <c r="E97" s="87"/>
      <c r="F97" s="86" t="s">
        <v>402</v>
      </c>
      <c r="G97" s="87"/>
      <c r="H97" s="4" t="s">
        <v>392</v>
      </c>
      <c r="I97" s="5">
        <v>1</v>
      </c>
      <c r="J97" s="88"/>
      <c r="K97" s="89"/>
      <c r="L97" s="5">
        <f t="shared" si="2"/>
        <v>0</v>
      </c>
      <c r="N97" s="44"/>
      <c r="O97" s="45"/>
      <c r="P97" s="44"/>
      <c r="Q97" s="46"/>
      <c r="R97" s="47"/>
      <c r="S97" s="46"/>
      <c r="T97" s="47"/>
    </row>
    <row r="98" spans="1:20" s="1" customFormat="1" ht="11.1" customHeight="1" x14ac:dyDescent="0.25">
      <c r="A98" s="4" t="s">
        <v>69</v>
      </c>
      <c r="B98" s="86" t="s">
        <v>526</v>
      </c>
      <c r="C98" s="90"/>
      <c r="D98" s="90"/>
      <c r="E98" s="87"/>
      <c r="F98" s="86" t="s">
        <v>527</v>
      </c>
      <c r="G98" s="87"/>
      <c r="H98" s="4" t="s">
        <v>392</v>
      </c>
      <c r="I98" s="5">
        <v>2</v>
      </c>
      <c r="J98" s="88"/>
      <c r="K98" s="89"/>
      <c r="L98" s="5">
        <f t="shared" si="2"/>
        <v>0</v>
      </c>
      <c r="N98" s="44"/>
      <c r="O98" s="45"/>
      <c r="P98" s="44"/>
      <c r="Q98" s="46"/>
      <c r="R98" s="47"/>
      <c r="S98" s="46"/>
      <c r="T98" s="47"/>
    </row>
    <row r="99" spans="1:20" s="1" customFormat="1" ht="11.1" customHeight="1" x14ac:dyDescent="0.25">
      <c r="A99" s="4" t="s">
        <v>72</v>
      </c>
      <c r="B99" s="86" t="s">
        <v>403</v>
      </c>
      <c r="C99" s="90"/>
      <c r="D99" s="90"/>
      <c r="E99" s="87"/>
      <c r="F99" s="86" t="s">
        <v>404</v>
      </c>
      <c r="G99" s="87"/>
      <c r="H99" s="4" t="s">
        <v>385</v>
      </c>
      <c r="I99" s="5">
        <v>110</v>
      </c>
      <c r="J99" s="88"/>
      <c r="K99" s="89"/>
      <c r="L99" s="5">
        <f t="shared" si="2"/>
        <v>0</v>
      </c>
      <c r="N99" s="44"/>
      <c r="O99" s="45"/>
      <c r="P99" s="44"/>
      <c r="Q99" s="46"/>
      <c r="R99" s="47"/>
      <c r="S99" s="46"/>
      <c r="T99" s="47"/>
    </row>
    <row r="100" spans="1:20" s="1" customFormat="1" ht="11.1" customHeight="1" x14ac:dyDescent="0.25">
      <c r="A100" s="4" t="s">
        <v>75</v>
      </c>
      <c r="B100" s="86" t="s">
        <v>405</v>
      </c>
      <c r="C100" s="90"/>
      <c r="D100" s="90"/>
      <c r="E100" s="87"/>
      <c r="F100" s="86" t="s">
        <v>406</v>
      </c>
      <c r="G100" s="87"/>
      <c r="H100" s="4" t="s">
        <v>385</v>
      </c>
      <c r="I100" s="5">
        <v>5</v>
      </c>
      <c r="J100" s="88"/>
      <c r="K100" s="89"/>
      <c r="L100" s="5">
        <f t="shared" si="2"/>
        <v>0</v>
      </c>
      <c r="N100" s="44"/>
      <c r="O100" s="45"/>
      <c r="P100" s="44"/>
      <c r="Q100" s="46"/>
      <c r="R100" s="47"/>
      <c r="S100" s="46"/>
      <c r="T100" s="47"/>
    </row>
    <row r="101" spans="1:20" s="1" customFormat="1" ht="11.1" customHeight="1" x14ac:dyDescent="0.25">
      <c r="A101" s="4" t="s">
        <v>78</v>
      </c>
      <c r="B101" s="86" t="s">
        <v>119</v>
      </c>
      <c r="C101" s="90"/>
      <c r="D101" s="90"/>
      <c r="E101" s="87"/>
      <c r="F101" s="86" t="s">
        <v>120</v>
      </c>
      <c r="G101" s="87"/>
      <c r="H101" s="4" t="s">
        <v>110</v>
      </c>
      <c r="I101" s="5">
        <v>1</v>
      </c>
      <c r="J101" s="88"/>
      <c r="K101" s="89"/>
      <c r="L101" s="5">
        <f t="shared" si="2"/>
        <v>0</v>
      </c>
    </row>
    <row r="102" spans="1:20" s="1" customFormat="1" ht="11.1" customHeight="1" x14ac:dyDescent="0.25">
      <c r="A102" s="4" t="s">
        <v>79</v>
      </c>
      <c r="B102" s="86" t="s">
        <v>162</v>
      </c>
      <c r="C102" s="90"/>
      <c r="D102" s="90"/>
      <c r="E102" s="87"/>
      <c r="F102" s="86" t="s">
        <v>163</v>
      </c>
      <c r="G102" s="87"/>
      <c r="H102" s="4" t="s">
        <v>113</v>
      </c>
      <c r="I102" s="5">
        <v>3</v>
      </c>
      <c r="J102" s="88"/>
      <c r="K102" s="89"/>
      <c r="L102" s="5">
        <f t="shared" si="2"/>
        <v>0</v>
      </c>
    </row>
    <row r="103" spans="1:20" s="1" customFormat="1" ht="11.1" customHeight="1" x14ac:dyDescent="0.25">
      <c r="A103" s="4" t="s">
        <v>82</v>
      </c>
      <c r="B103" s="86" t="s">
        <v>164</v>
      </c>
      <c r="C103" s="90"/>
      <c r="D103" s="90"/>
      <c r="E103" s="87"/>
      <c r="F103" s="86" t="s">
        <v>165</v>
      </c>
      <c r="G103" s="87"/>
      <c r="H103" s="4" t="s">
        <v>113</v>
      </c>
      <c r="I103" s="5">
        <v>2</v>
      </c>
      <c r="J103" s="88"/>
      <c r="K103" s="89"/>
      <c r="L103" s="5">
        <f t="shared" si="2"/>
        <v>0</v>
      </c>
    </row>
    <row r="104" spans="1:20" s="1" customFormat="1" ht="11.1" customHeight="1" x14ac:dyDescent="0.25">
      <c r="A104" s="4" t="s">
        <v>85</v>
      </c>
      <c r="B104" s="86" t="s">
        <v>166</v>
      </c>
      <c r="C104" s="90"/>
      <c r="D104" s="90"/>
      <c r="E104" s="87"/>
      <c r="F104" s="86" t="s">
        <v>372</v>
      </c>
      <c r="G104" s="87"/>
      <c r="H104" s="4" t="s">
        <v>113</v>
      </c>
      <c r="I104" s="5">
        <v>1</v>
      </c>
      <c r="J104" s="88"/>
      <c r="K104" s="89"/>
      <c r="L104" s="5">
        <f t="shared" si="2"/>
        <v>0</v>
      </c>
    </row>
    <row r="105" spans="1:20" s="1" customFormat="1" ht="11.1" customHeight="1" x14ac:dyDescent="0.25">
      <c r="B105" s="92" t="s">
        <v>41</v>
      </c>
      <c r="C105" s="92"/>
      <c r="D105" s="92"/>
      <c r="E105" s="92"/>
      <c r="F105" s="92" t="s">
        <v>106</v>
      </c>
      <c r="G105" s="92"/>
      <c r="H105" s="92"/>
      <c r="I105" s="92"/>
      <c r="J105" s="8"/>
      <c r="K105" s="8"/>
      <c r="L105" s="8">
        <f>SUM(L82:L104)</f>
        <v>0</v>
      </c>
    </row>
    <row r="106" spans="1:20" s="1" customFormat="1" ht="3" customHeight="1" x14ac:dyDescent="0.25"/>
    <row r="107" spans="1:20" s="1" customFormat="1" ht="11.1" customHeight="1" x14ac:dyDescent="0.25">
      <c r="B107" s="91" t="s">
        <v>44</v>
      </c>
      <c r="C107" s="91"/>
      <c r="D107" s="91"/>
      <c r="E107" s="91"/>
      <c r="F107" s="91" t="s">
        <v>123</v>
      </c>
      <c r="G107" s="91"/>
      <c r="H107" s="91"/>
      <c r="I107" s="91"/>
      <c r="J107" s="91"/>
      <c r="K107" s="91"/>
      <c r="L107" s="91"/>
    </row>
    <row r="108" spans="1:20" s="1" customFormat="1" ht="11.1" customHeight="1" x14ac:dyDescent="0.25">
      <c r="A108" s="4" t="s">
        <v>16</v>
      </c>
      <c r="B108" s="86" t="s">
        <v>168</v>
      </c>
      <c r="C108" s="90"/>
      <c r="D108" s="90"/>
      <c r="E108" s="87"/>
      <c r="F108" s="86" t="s">
        <v>169</v>
      </c>
      <c r="G108" s="87"/>
      <c r="H108" s="4" t="s">
        <v>95</v>
      </c>
      <c r="I108" s="5">
        <v>580</v>
      </c>
      <c r="J108" s="95"/>
      <c r="K108" s="96"/>
      <c r="L108" s="5">
        <f t="shared" ref="L108:L113" si="3">I108*J108</f>
        <v>0</v>
      </c>
    </row>
    <row r="109" spans="1:20" s="1" customFormat="1" ht="11.1" customHeight="1" x14ac:dyDescent="0.25">
      <c r="A109" s="4" t="s">
        <v>22</v>
      </c>
      <c r="B109" s="86" t="s">
        <v>124</v>
      </c>
      <c r="C109" s="90"/>
      <c r="D109" s="90"/>
      <c r="E109" s="87"/>
      <c r="F109" s="86" t="s">
        <v>125</v>
      </c>
      <c r="G109" s="87"/>
      <c r="H109" s="4" t="s">
        <v>68</v>
      </c>
      <c r="I109" s="5">
        <v>87</v>
      </c>
      <c r="J109" s="95"/>
      <c r="K109" s="96"/>
      <c r="L109" s="5">
        <f t="shared" si="3"/>
        <v>0</v>
      </c>
    </row>
    <row r="110" spans="1:20" s="1" customFormat="1" ht="11.1" customHeight="1" x14ac:dyDescent="0.25">
      <c r="A110" s="4" t="s">
        <v>24</v>
      </c>
      <c r="B110" s="86" t="s">
        <v>126</v>
      </c>
      <c r="C110" s="90"/>
      <c r="D110" s="90"/>
      <c r="E110" s="87"/>
      <c r="F110" s="86" t="s">
        <v>127</v>
      </c>
      <c r="G110" s="87"/>
      <c r="H110" s="4" t="s">
        <v>68</v>
      </c>
      <c r="I110" s="5">
        <v>1740</v>
      </c>
      <c r="J110" s="95"/>
      <c r="K110" s="96"/>
      <c r="L110" s="5">
        <f t="shared" si="3"/>
        <v>0</v>
      </c>
    </row>
    <row r="111" spans="1:20" s="1" customFormat="1" ht="11.1" customHeight="1" x14ac:dyDescent="0.25">
      <c r="A111" s="4" t="s">
        <v>28</v>
      </c>
      <c r="B111" s="86" t="s">
        <v>128</v>
      </c>
      <c r="C111" s="90"/>
      <c r="D111" s="90"/>
      <c r="E111" s="87"/>
      <c r="F111" s="86" t="s">
        <v>129</v>
      </c>
      <c r="G111" s="87"/>
      <c r="H111" s="4" t="s">
        <v>68</v>
      </c>
      <c r="I111" s="5">
        <v>87</v>
      </c>
      <c r="J111" s="95"/>
      <c r="K111" s="96"/>
      <c r="L111" s="5">
        <f t="shared" si="3"/>
        <v>0</v>
      </c>
    </row>
    <row r="112" spans="1:20" s="1" customFormat="1" ht="21.95" customHeight="1" x14ac:dyDescent="0.25">
      <c r="A112" s="4" t="s">
        <v>32</v>
      </c>
      <c r="B112" s="86" t="s">
        <v>170</v>
      </c>
      <c r="C112" s="90"/>
      <c r="D112" s="90"/>
      <c r="E112" s="87"/>
      <c r="F112" s="93" t="s">
        <v>171</v>
      </c>
      <c r="G112" s="94"/>
      <c r="H112" s="4" t="s">
        <v>68</v>
      </c>
      <c r="I112" s="5">
        <v>87</v>
      </c>
      <c r="J112" s="95"/>
      <c r="K112" s="96"/>
      <c r="L112" s="5">
        <f t="shared" si="3"/>
        <v>0</v>
      </c>
    </row>
    <row r="113" spans="1:12" s="1" customFormat="1" ht="11.1" customHeight="1" x14ac:dyDescent="0.25">
      <c r="A113" s="4" t="s">
        <v>35</v>
      </c>
      <c r="B113" s="86" t="s">
        <v>130</v>
      </c>
      <c r="C113" s="90"/>
      <c r="D113" s="90"/>
      <c r="E113" s="87"/>
      <c r="F113" s="86" t="s">
        <v>131</v>
      </c>
      <c r="G113" s="87"/>
      <c r="H113" s="4" t="s">
        <v>68</v>
      </c>
      <c r="I113" s="5">
        <v>1680</v>
      </c>
      <c r="J113" s="95"/>
      <c r="K113" s="96"/>
      <c r="L113" s="5">
        <f t="shared" si="3"/>
        <v>0</v>
      </c>
    </row>
    <row r="114" spans="1:12" s="1" customFormat="1" ht="11.1" customHeight="1" x14ac:dyDescent="0.25">
      <c r="B114" s="92" t="s">
        <v>44</v>
      </c>
      <c r="C114" s="92"/>
      <c r="D114" s="92"/>
      <c r="E114" s="92"/>
      <c r="F114" s="92" t="s">
        <v>123</v>
      </c>
      <c r="G114" s="92"/>
      <c r="H114" s="92"/>
      <c r="I114" s="92"/>
      <c r="J114" s="8"/>
      <c r="K114" s="8"/>
      <c r="L114" s="8">
        <f>SUM(L108:L113)</f>
        <v>0</v>
      </c>
    </row>
    <row r="115" spans="1:12" s="10" customFormat="1" ht="13.5" customHeight="1" x14ac:dyDescent="0.2">
      <c r="B115" s="99" t="s">
        <v>22</v>
      </c>
      <c r="C115" s="99"/>
      <c r="D115" s="99"/>
      <c r="E115" s="99"/>
      <c r="F115" s="9" t="s">
        <v>134</v>
      </c>
      <c r="G115" s="99" t="s">
        <v>135</v>
      </c>
      <c r="H115" s="99"/>
      <c r="I115" s="99"/>
      <c r="J115" s="11"/>
      <c r="K115" s="11"/>
      <c r="L115" s="11">
        <f>L114+L105+L79+L72+L68+L62+L48</f>
        <v>0</v>
      </c>
    </row>
    <row r="116" spans="1:12" s="10" customFormat="1" ht="13.5" customHeight="1" x14ac:dyDescent="0.2"/>
    <row r="117" spans="1:12" s="10" customFormat="1" ht="13.5" customHeight="1" x14ac:dyDescent="0.2">
      <c r="B117" s="99" t="s">
        <v>24</v>
      </c>
      <c r="C117" s="99"/>
      <c r="D117" s="99"/>
      <c r="E117" s="99"/>
      <c r="F117" s="99" t="s">
        <v>172</v>
      </c>
      <c r="G117" s="99"/>
      <c r="H117" s="99"/>
      <c r="I117" s="99"/>
      <c r="J117" s="99"/>
      <c r="K117" s="99"/>
      <c r="L117" s="99"/>
    </row>
    <row r="118" spans="1:12" s="1" customFormat="1" ht="3.95" customHeight="1" x14ac:dyDescent="0.25"/>
    <row r="119" spans="1:12" s="1" customFormat="1" ht="11.1" customHeight="1" x14ac:dyDescent="0.25">
      <c r="B119" s="91" t="s">
        <v>16</v>
      </c>
      <c r="C119" s="91"/>
      <c r="D119" s="91"/>
      <c r="E119" s="91"/>
      <c r="F119" s="91" t="s">
        <v>18</v>
      </c>
      <c r="G119" s="91"/>
      <c r="H119" s="91"/>
      <c r="I119" s="91"/>
      <c r="J119" s="91"/>
      <c r="K119" s="91"/>
      <c r="L119" s="91"/>
    </row>
    <row r="120" spans="1:12" s="1" customFormat="1" ht="11.1" customHeight="1" x14ac:dyDescent="0.25">
      <c r="A120" s="4" t="s">
        <v>16</v>
      </c>
      <c r="B120" s="86" t="s">
        <v>19</v>
      </c>
      <c r="C120" s="90"/>
      <c r="D120" s="90"/>
      <c r="E120" s="87"/>
      <c r="F120" s="86" t="s">
        <v>20</v>
      </c>
      <c r="G120" s="87"/>
      <c r="H120" s="4" t="s">
        <v>21</v>
      </c>
      <c r="I120" s="5">
        <v>9.61</v>
      </c>
      <c r="J120" s="88"/>
      <c r="K120" s="89"/>
      <c r="L120" s="5">
        <f t="shared" ref="L120:L150" si="4">I120*J120</f>
        <v>0</v>
      </c>
    </row>
    <row r="121" spans="1:12" s="1" customFormat="1" ht="11.1" customHeight="1" x14ac:dyDescent="0.25">
      <c r="A121" s="4" t="s">
        <v>22</v>
      </c>
      <c r="B121" s="86" t="s">
        <v>136</v>
      </c>
      <c r="C121" s="90"/>
      <c r="D121" s="90"/>
      <c r="E121" s="87"/>
      <c r="F121" s="86" t="s">
        <v>137</v>
      </c>
      <c r="G121" s="87"/>
      <c r="H121" s="4" t="s">
        <v>23</v>
      </c>
      <c r="I121" s="5">
        <v>147.19999999999999</v>
      </c>
      <c r="J121" s="88"/>
      <c r="K121" s="89"/>
      <c r="L121" s="5">
        <f t="shared" si="4"/>
        <v>0</v>
      </c>
    </row>
    <row r="122" spans="1:12" s="1" customFormat="1" ht="11.1" customHeight="1" x14ac:dyDescent="0.25">
      <c r="A122" s="4" t="s">
        <v>24</v>
      </c>
      <c r="B122" s="86" t="s">
        <v>173</v>
      </c>
      <c r="C122" s="90"/>
      <c r="D122" s="90"/>
      <c r="E122" s="87"/>
      <c r="F122" s="86" t="s">
        <v>174</v>
      </c>
      <c r="G122" s="87"/>
      <c r="H122" s="4" t="s">
        <v>23</v>
      </c>
      <c r="I122" s="5">
        <v>122.2</v>
      </c>
      <c r="J122" s="88"/>
      <c r="K122" s="89"/>
      <c r="L122" s="5">
        <f t="shared" si="4"/>
        <v>0</v>
      </c>
    </row>
    <row r="123" spans="1:12" s="1" customFormat="1" ht="11.1" customHeight="1" x14ac:dyDescent="0.25">
      <c r="A123" s="4" t="s">
        <v>28</v>
      </c>
      <c r="B123" s="86" t="s">
        <v>25</v>
      </c>
      <c r="C123" s="90"/>
      <c r="D123" s="90"/>
      <c r="E123" s="87"/>
      <c r="F123" s="86" t="s">
        <v>26</v>
      </c>
      <c r="G123" s="87"/>
      <c r="H123" s="4" t="s">
        <v>27</v>
      </c>
      <c r="I123" s="5">
        <v>880</v>
      </c>
      <c r="J123" s="88"/>
      <c r="K123" s="89"/>
      <c r="L123" s="5">
        <f t="shared" si="4"/>
        <v>0</v>
      </c>
    </row>
    <row r="124" spans="1:12" s="1" customFormat="1" ht="11.1" customHeight="1" x14ac:dyDescent="0.25">
      <c r="A124" s="4" t="s">
        <v>32</v>
      </c>
      <c r="B124" s="86" t="s">
        <v>29</v>
      </c>
      <c r="C124" s="90"/>
      <c r="D124" s="90"/>
      <c r="E124" s="87"/>
      <c r="F124" s="86" t="s">
        <v>30</v>
      </c>
      <c r="G124" s="87"/>
      <c r="H124" s="4" t="s">
        <v>31</v>
      </c>
      <c r="I124" s="5">
        <v>40</v>
      </c>
      <c r="J124" s="88"/>
      <c r="K124" s="89"/>
      <c r="L124" s="5">
        <f t="shared" si="4"/>
        <v>0</v>
      </c>
    </row>
    <row r="125" spans="1:12" s="1" customFormat="1" ht="10.5" customHeight="1" x14ac:dyDescent="0.25">
      <c r="A125" s="4" t="s">
        <v>35</v>
      </c>
      <c r="B125" s="86" t="s">
        <v>379</v>
      </c>
      <c r="C125" s="90"/>
      <c r="D125" s="90"/>
      <c r="E125" s="87"/>
      <c r="F125" s="86" t="s">
        <v>380</v>
      </c>
      <c r="G125" s="87"/>
      <c r="H125" s="4" t="s">
        <v>21</v>
      </c>
      <c r="I125" s="5">
        <v>3.5</v>
      </c>
      <c r="J125" s="88"/>
      <c r="K125" s="89"/>
      <c r="L125" s="5">
        <f t="shared" si="4"/>
        <v>0</v>
      </c>
    </row>
    <row r="126" spans="1:12" s="1" customFormat="1" x14ac:dyDescent="0.25">
      <c r="A126" s="4" t="s">
        <v>38</v>
      </c>
      <c r="B126" s="86" t="s">
        <v>381</v>
      </c>
      <c r="C126" s="90"/>
      <c r="D126" s="90"/>
      <c r="E126" s="87"/>
      <c r="F126" s="86" t="s">
        <v>382</v>
      </c>
      <c r="G126" s="87"/>
      <c r="H126" s="4" t="s">
        <v>21</v>
      </c>
      <c r="I126" s="5">
        <v>3.5</v>
      </c>
      <c r="J126" s="88"/>
      <c r="K126" s="89"/>
      <c r="L126" s="5">
        <f t="shared" si="4"/>
        <v>0</v>
      </c>
    </row>
    <row r="127" spans="1:12" s="1" customFormat="1" x14ac:dyDescent="0.25">
      <c r="A127" s="4" t="s">
        <v>41</v>
      </c>
      <c r="B127" s="86" t="s">
        <v>33</v>
      </c>
      <c r="C127" s="90"/>
      <c r="D127" s="90"/>
      <c r="E127" s="87"/>
      <c r="F127" s="86" t="s">
        <v>34</v>
      </c>
      <c r="G127" s="87"/>
      <c r="H127" s="4" t="s">
        <v>21</v>
      </c>
      <c r="I127" s="5">
        <v>282.14999999999998</v>
      </c>
      <c r="J127" s="88"/>
      <c r="K127" s="89"/>
      <c r="L127" s="5">
        <f t="shared" si="4"/>
        <v>0</v>
      </c>
    </row>
    <row r="128" spans="1:12" s="1" customFormat="1" x14ac:dyDescent="0.25">
      <c r="A128" s="4" t="s">
        <v>44</v>
      </c>
      <c r="B128" s="86" t="s">
        <v>36</v>
      </c>
      <c r="C128" s="90"/>
      <c r="D128" s="90"/>
      <c r="E128" s="87"/>
      <c r="F128" s="86" t="s">
        <v>37</v>
      </c>
      <c r="G128" s="87"/>
      <c r="H128" s="4" t="s">
        <v>21</v>
      </c>
      <c r="I128" s="5">
        <v>282.14999999999998</v>
      </c>
      <c r="J128" s="88"/>
      <c r="K128" s="89"/>
      <c r="L128" s="5">
        <f t="shared" si="4"/>
        <v>0</v>
      </c>
    </row>
    <row r="129" spans="1:14" s="1" customFormat="1" x14ac:dyDescent="0.25">
      <c r="A129" s="4" t="s">
        <v>47</v>
      </c>
      <c r="B129" s="86" t="s">
        <v>39</v>
      </c>
      <c r="C129" s="90"/>
      <c r="D129" s="90"/>
      <c r="E129" s="87"/>
      <c r="F129" s="86" t="s">
        <v>40</v>
      </c>
      <c r="G129" s="87"/>
      <c r="H129" s="4" t="s">
        <v>21</v>
      </c>
      <c r="I129" s="5">
        <v>282.14999999999998</v>
      </c>
      <c r="J129" s="88"/>
      <c r="K129" s="89"/>
      <c r="L129" s="5">
        <f t="shared" si="4"/>
        <v>0</v>
      </c>
    </row>
    <row r="130" spans="1:14" s="1" customFormat="1" x14ac:dyDescent="0.25">
      <c r="A130" s="4" t="s">
        <v>50</v>
      </c>
      <c r="B130" s="86" t="s">
        <v>42</v>
      </c>
      <c r="C130" s="90"/>
      <c r="D130" s="90"/>
      <c r="E130" s="87"/>
      <c r="F130" s="86" t="s">
        <v>43</v>
      </c>
      <c r="G130" s="87"/>
      <c r="H130" s="4" t="s">
        <v>21</v>
      </c>
      <c r="I130" s="5">
        <v>282.14999999999998</v>
      </c>
      <c r="J130" s="88"/>
      <c r="K130" s="89"/>
      <c r="L130" s="5">
        <f t="shared" si="4"/>
        <v>0</v>
      </c>
    </row>
    <row r="131" spans="1:14" s="1" customFormat="1" ht="22.5" customHeight="1" x14ac:dyDescent="0.25">
      <c r="A131" s="4" t="s">
        <v>53</v>
      </c>
      <c r="B131" s="86" t="s">
        <v>229</v>
      </c>
      <c r="C131" s="90"/>
      <c r="D131" s="90"/>
      <c r="E131" s="87"/>
      <c r="F131" s="93" t="s">
        <v>230</v>
      </c>
      <c r="G131" s="94"/>
      <c r="H131" s="4" t="s">
        <v>21</v>
      </c>
      <c r="I131" s="5">
        <v>126.55</v>
      </c>
      <c r="J131" s="88"/>
      <c r="K131" s="89"/>
      <c r="L131" s="5">
        <f t="shared" si="4"/>
        <v>0</v>
      </c>
    </row>
    <row r="132" spans="1:14" s="1" customFormat="1" ht="20.25" customHeight="1" x14ac:dyDescent="0.25">
      <c r="A132" s="4" t="s">
        <v>56</v>
      </c>
      <c r="B132" s="86" t="s">
        <v>231</v>
      </c>
      <c r="C132" s="90"/>
      <c r="D132" s="90"/>
      <c r="E132" s="87"/>
      <c r="F132" s="93" t="s">
        <v>232</v>
      </c>
      <c r="G132" s="94"/>
      <c r="H132" s="4" t="s">
        <v>21</v>
      </c>
      <c r="I132" s="5">
        <v>126.55</v>
      </c>
      <c r="J132" s="88"/>
      <c r="K132" s="89"/>
      <c r="L132" s="5">
        <f t="shared" si="4"/>
        <v>0</v>
      </c>
    </row>
    <row r="133" spans="1:14" s="1" customFormat="1" ht="20.25" customHeight="1" x14ac:dyDescent="0.25">
      <c r="A133" s="4" t="s">
        <v>59</v>
      </c>
      <c r="B133" s="86" t="s">
        <v>293</v>
      </c>
      <c r="C133" s="90"/>
      <c r="D133" s="90"/>
      <c r="E133" s="87"/>
      <c r="F133" s="93" t="s">
        <v>291</v>
      </c>
      <c r="G133" s="94"/>
      <c r="H133" s="4" t="s">
        <v>21</v>
      </c>
      <c r="I133" s="5">
        <v>126.55</v>
      </c>
      <c r="J133" s="88"/>
      <c r="K133" s="89"/>
      <c r="L133" s="5">
        <f t="shared" si="4"/>
        <v>0</v>
      </c>
    </row>
    <row r="134" spans="1:14" s="1" customFormat="1" ht="21" customHeight="1" x14ac:dyDescent="0.25">
      <c r="A134" s="4" t="s">
        <v>62</v>
      </c>
      <c r="B134" s="86" t="s">
        <v>294</v>
      </c>
      <c r="C134" s="90"/>
      <c r="D134" s="90"/>
      <c r="E134" s="87"/>
      <c r="F134" s="93" t="s">
        <v>292</v>
      </c>
      <c r="G134" s="94"/>
      <c r="H134" s="4" t="s">
        <v>21</v>
      </c>
      <c r="I134" s="5">
        <v>126.55</v>
      </c>
      <c r="J134" s="88"/>
      <c r="K134" s="89"/>
      <c r="L134" s="5">
        <f t="shared" si="4"/>
        <v>0</v>
      </c>
    </row>
    <row r="135" spans="1:14" s="1" customFormat="1" ht="11.1" customHeight="1" x14ac:dyDescent="0.25">
      <c r="A135" s="4" t="s">
        <v>65</v>
      </c>
      <c r="B135" s="86" t="s">
        <v>45</v>
      </c>
      <c r="C135" s="90"/>
      <c r="D135" s="90"/>
      <c r="E135" s="87"/>
      <c r="F135" s="86" t="s">
        <v>46</v>
      </c>
      <c r="G135" s="87"/>
      <c r="H135" s="4" t="s">
        <v>23</v>
      </c>
      <c r="I135" s="5">
        <v>1440</v>
      </c>
      <c r="J135" s="88"/>
      <c r="K135" s="89"/>
      <c r="L135" s="5">
        <f t="shared" si="4"/>
        <v>0</v>
      </c>
    </row>
    <row r="136" spans="1:14" s="1" customFormat="1" ht="11.1" customHeight="1" x14ac:dyDescent="0.25">
      <c r="A136" s="4" t="s">
        <v>69</v>
      </c>
      <c r="B136" s="86" t="s">
        <v>48</v>
      </c>
      <c r="C136" s="90"/>
      <c r="D136" s="90"/>
      <c r="E136" s="87"/>
      <c r="F136" s="86" t="s">
        <v>49</v>
      </c>
      <c r="G136" s="87"/>
      <c r="H136" s="4" t="s">
        <v>23</v>
      </c>
      <c r="I136" s="5">
        <v>1440</v>
      </c>
      <c r="J136" s="88"/>
      <c r="K136" s="89"/>
      <c r="L136" s="5">
        <f t="shared" si="4"/>
        <v>0</v>
      </c>
    </row>
    <row r="137" spans="1:14" s="1" customFormat="1" ht="11.1" customHeight="1" x14ac:dyDescent="0.25">
      <c r="A137" s="4" t="s">
        <v>72</v>
      </c>
      <c r="B137" s="86" t="s">
        <v>51</v>
      </c>
      <c r="C137" s="90"/>
      <c r="D137" s="90"/>
      <c r="E137" s="87"/>
      <c r="F137" s="86" t="s">
        <v>52</v>
      </c>
      <c r="G137" s="87"/>
      <c r="H137" s="4" t="s">
        <v>21</v>
      </c>
      <c r="I137" s="5">
        <v>593.9</v>
      </c>
      <c r="J137" s="88"/>
      <c r="K137" s="89"/>
      <c r="L137" s="5">
        <f t="shared" si="4"/>
        <v>0</v>
      </c>
    </row>
    <row r="138" spans="1:14" s="1" customFormat="1" ht="11.1" customHeight="1" x14ac:dyDescent="0.25">
      <c r="A138" s="4" t="s">
        <v>75</v>
      </c>
      <c r="B138" s="86" t="s">
        <v>54</v>
      </c>
      <c r="C138" s="90"/>
      <c r="D138" s="90"/>
      <c r="E138" s="87"/>
      <c r="F138" s="86" t="s">
        <v>55</v>
      </c>
      <c r="G138" s="87"/>
      <c r="H138" s="4" t="s">
        <v>21</v>
      </c>
      <c r="I138" s="5">
        <v>223.5</v>
      </c>
      <c r="J138" s="88"/>
      <c r="K138" s="89"/>
      <c r="L138" s="5">
        <f t="shared" si="4"/>
        <v>0</v>
      </c>
      <c r="N138" s="24"/>
    </row>
    <row r="139" spans="1:14" s="1" customFormat="1" ht="11.1" customHeight="1" x14ac:dyDescent="0.25">
      <c r="A139" s="4" t="s">
        <v>78</v>
      </c>
      <c r="B139" s="86" t="s">
        <v>57</v>
      </c>
      <c r="C139" s="90"/>
      <c r="D139" s="90"/>
      <c r="E139" s="87"/>
      <c r="F139" s="86" t="s">
        <v>58</v>
      </c>
      <c r="G139" s="87"/>
      <c r="H139" s="4" t="s">
        <v>21</v>
      </c>
      <c r="I139" s="5">
        <v>817.4</v>
      </c>
      <c r="J139" s="88"/>
      <c r="K139" s="89"/>
      <c r="L139" s="5">
        <f t="shared" si="4"/>
        <v>0</v>
      </c>
    </row>
    <row r="140" spans="1:14" s="1" customFormat="1" ht="21.95" customHeight="1" x14ac:dyDescent="0.25">
      <c r="A140" s="4" t="s">
        <v>79</v>
      </c>
      <c r="B140" s="86" t="s">
        <v>60</v>
      </c>
      <c r="C140" s="90"/>
      <c r="D140" s="90"/>
      <c r="E140" s="87"/>
      <c r="F140" s="86" t="s">
        <v>61</v>
      </c>
      <c r="G140" s="87"/>
      <c r="H140" s="4" t="s">
        <v>21</v>
      </c>
      <c r="I140" s="5">
        <v>817.4</v>
      </c>
      <c r="J140" s="88"/>
      <c r="K140" s="89"/>
      <c r="L140" s="5">
        <f t="shared" si="4"/>
        <v>0</v>
      </c>
    </row>
    <row r="141" spans="1:14" s="1" customFormat="1" ht="11.1" customHeight="1" x14ac:dyDescent="0.25">
      <c r="A141" s="4" t="s">
        <v>82</v>
      </c>
      <c r="B141" s="86" t="s">
        <v>63</v>
      </c>
      <c r="C141" s="90"/>
      <c r="D141" s="90"/>
      <c r="E141" s="87"/>
      <c r="F141" s="86" t="s">
        <v>64</v>
      </c>
      <c r="G141" s="87"/>
      <c r="H141" s="4" t="s">
        <v>21</v>
      </c>
      <c r="I141" s="5">
        <v>569.6</v>
      </c>
      <c r="J141" s="88"/>
      <c r="K141" s="89"/>
      <c r="L141" s="5">
        <f t="shared" si="4"/>
        <v>0</v>
      </c>
    </row>
    <row r="142" spans="1:14" s="1" customFormat="1" ht="11.1" customHeight="1" x14ac:dyDescent="0.25">
      <c r="A142" s="4" t="s">
        <v>85</v>
      </c>
      <c r="B142" s="86" t="s">
        <v>66</v>
      </c>
      <c r="C142" s="90"/>
      <c r="D142" s="90"/>
      <c r="E142" s="87"/>
      <c r="F142" s="86" t="s">
        <v>67</v>
      </c>
      <c r="G142" s="87"/>
      <c r="H142" s="4" t="s">
        <v>68</v>
      </c>
      <c r="I142" s="5">
        <f>I141*2</f>
        <v>1139.2</v>
      </c>
      <c r="J142" s="95"/>
      <c r="K142" s="96"/>
      <c r="L142" s="5">
        <f t="shared" si="4"/>
        <v>0</v>
      </c>
    </row>
    <row r="143" spans="1:14" s="1" customFormat="1" ht="11.1" customHeight="1" x14ac:dyDescent="0.25">
      <c r="A143" s="4" t="s">
        <v>88</v>
      </c>
      <c r="B143" s="86" t="s">
        <v>70</v>
      </c>
      <c r="C143" s="90"/>
      <c r="D143" s="90"/>
      <c r="E143" s="87"/>
      <c r="F143" s="86" t="s">
        <v>71</v>
      </c>
      <c r="G143" s="87"/>
      <c r="H143" s="4" t="s">
        <v>68</v>
      </c>
      <c r="I143" s="5">
        <v>1139.2</v>
      </c>
      <c r="J143" s="88"/>
      <c r="K143" s="89"/>
      <c r="L143" s="5">
        <f t="shared" si="4"/>
        <v>0</v>
      </c>
    </row>
    <row r="144" spans="1:14" s="1" customFormat="1" ht="11.1" customHeight="1" x14ac:dyDescent="0.25">
      <c r="A144" s="4" t="s">
        <v>175</v>
      </c>
      <c r="B144" s="86" t="s">
        <v>73</v>
      </c>
      <c r="C144" s="90"/>
      <c r="D144" s="90"/>
      <c r="E144" s="87"/>
      <c r="F144" s="86" t="s">
        <v>74</v>
      </c>
      <c r="G144" s="87"/>
      <c r="H144" s="4" t="s">
        <v>21</v>
      </c>
      <c r="I144" s="5">
        <v>91.78</v>
      </c>
      <c r="J144" s="88"/>
      <c r="K144" s="89"/>
      <c r="L144" s="5">
        <f t="shared" si="4"/>
        <v>0</v>
      </c>
    </row>
    <row r="145" spans="1:14" s="1" customFormat="1" ht="21.95" customHeight="1" x14ac:dyDescent="0.25">
      <c r="A145" s="4" t="s">
        <v>176</v>
      </c>
      <c r="B145" s="86" t="s">
        <v>76</v>
      </c>
      <c r="C145" s="90"/>
      <c r="D145" s="90"/>
      <c r="E145" s="87"/>
      <c r="F145" s="86" t="s">
        <v>77</v>
      </c>
      <c r="G145" s="87"/>
      <c r="H145" s="4" t="s">
        <v>68</v>
      </c>
      <c r="I145" s="5">
        <f>I144*2</f>
        <v>183.56</v>
      </c>
      <c r="J145" s="88"/>
      <c r="K145" s="89"/>
      <c r="L145" s="5">
        <f t="shared" si="4"/>
        <v>0</v>
      </c>
    </row>
    <row r="146" spans="1:14" s="1" customFormat="1" ht="11.1" customHeight="1" x14ac:dyDescent="0.25">
      <c r="A146" s="4" t="s">
        <v>177</v>
      </c>
      <c r="B146" s="86" t="s">
        <v>70</v>
      </c>
      <c r="C146" s="90"/>
      <c r="D146" s="90"/>
      <c r="E146" s="87"/>
      <c r="F146" s="86" t="s">
        <v>71</v>
      </c>
      <c r="G146" s="87"/>
      <c r="H146" s="4" t="s">
        <v>68</v>
      </c>
      <c r="I146" s="5">
        <v>183.56</v>
      </c>
      <c r="J146" s="88"/>
      <c r="K146" s="89"/>
      <c r="L146" s="5">
        <f t="shared" si="4"/>
        <v>0</v>
      </c>
      <c r="N146" s="24"/>
    </row>
    <row r="147" spans="1:14" s="1" customFormat="1" ht="11.1" customHeight="1" x14ac:dyDescent="0.25">
      <c r="A147" s="4" t="s">
        <v>362</v>
      </c>
      <c r="B147" s="86" t="s">
        <v>80</v>
      </c>
      <c r="C147" s="90"/>
      <c r="D147" s="90"/>
      <c r="E147" s="87"/>
      <c r="F147" s="93" t="s">
        <v>81</v>
      </c>
      <c r="G147" s="94"/>
      <c r="H147" s="4" t="s">
        <v>21</v>
      </c>
      <c r="I147" s="5">
        <v>9.61</v>
      </c>
      <c r="J147" s="88"/>
      <c r="K147" s="89"/>
      <c r="L147" s="5">
        <f t="shared" si="4"/>
        <v>0</v>
      </c>
    </row>
    <row r="148" spans="1:14" s="1" customFormat="1" ht="16.5" customHeight="1" x14ac:dyDescent="0.25">
      <c r="A148" s="4" t="s">
        <v>363</v>
      </c>
      <c r="B148" s="86" t="s">
        <v>83</v>
      </c>
      <c r="C148" s="90"/>
      <c r="D148" s="90"/>
      <c r="E148" s="87"/>
      <c r="F148" s="86" t="s">
        <v>84</v>
      </c>
      <c r="G148" s="87"/>
      <c r="H148" s="4" t="s">
        <v>21</v>
      </c>
      <c r="I148" s="5">
        <v>9.61</v>
      </c>
      <c r="J148" s="88"/>
      <c r="K148" s="89"/>
      <c r="L148" s="5">
        <f t="shared" si="4"/>
        <v>0</v>
      </c>
    </row>
    <row r="149" spans="1:14" s="1" customFormat="1" ht="11.1" customHeight="1" x14ac:dyDescent="0.25">
      <c r="A149" s="4" t="s">
        <v>364</v>
      </c>
      <c r="B149" s="86" t="s">
        <v>86</v>
      </c>
      <c r="C149" s="90"/>
      <c r="D149" s="90"/>
      <c r="E149" s="87"/>
      <c r="F149" s="93" t="s">
        <v>87</v>
      </c>
      <c r="G149" s="94"/>
      <c r="H149" s="4" t="s">
        <v>23</v>
      </c>
      <c r="I149" s="5">
        <v>75</v>
      </c>
      <c r="J149" s="88"/>
      <c r="K149" s="89"/>
      <c r="L149" s="5">
        <f t="shared" si="4"/>
        <v>0</v>
      </c>
    </row>
    <row r="150" spans="1:14" s="1" customFormat="1" ht="11.1" customHeight="1" x14ac:dyDescent="0.25">
      <c r="A150" s="4" t="s">
        <v>365</v>
      </c>
      <c r="B150" s="86" t="s">
        <v>89</v>
      </c>
      <c r="C150" s="90"/>
      <c r="D150" s="90"/>
      <c r="E150" s="87"/>
      <c r="F150" s="86" t="s">
        <v>90</v>
      </c>
      <c r="G150" s="87"/>
      <c r="H150" s="4" t="s">
        <v>91</v>
      </c>
      <c r="I150" s="5">
        <v>2.25</v>
      </c>
      <c r="J150" s="88"/>
      <c r="K150" s="89"/>
      <c r="L150" s="5">
        <f t="shared" si="4"/>
        <v>0</v>
      </c>
    </row>
    <row r="151" spans="1:14" s="1" customFormat="1" ht="11.1" customHeight="1" x14ac:dyDescent="0.25">
      <c r="B151" s="92" t="s">
        <v>16</v>
      </c>
      <c r="C151" s="92"/>
      <c r="D151" s="92"/>
      <c r="E151" s="92"/>
      <c r="F151" s="92" t="s">
        <v>18</v>
      </c>
      <c r="G151" s="92"/>
      <c r="H151" s="92"/>
      <c r="I151" s="92"/>
      <c r="J151" s="8"/>
      <c r="K151" s="8"/>
      <c r="L151" s="8">
        <f>SUM(L120:L150)</f>
        <v>0</v>
      </c>
    </row>
    <row r="152" spans="1:14" s="1" customFormat="1" ht="11.1" customHeight="1" x14ac:dyDescent="0.25"/>
    <row r="153" spans="1:14" s="1" customFormat="1" ht="11.1" customHeight="1" x14ac:dyDescent="0.25">
      <c r="B153" s="91" t="s">
        <v>138</v>
      </c>
      <c r="C153" s="91"/>
      <c r="D153" s="91"/>
      <c r="E153" s="91"/>
      <c r="F153" s="91" t="s">
        <v>139</v>
      </c>
      <c r="G153" s="91"/>
      <c r="H153" s="91"/>
      <c r="I153" s="91"/>
      <c r="J153" s="91"/>
      <c r="K153" s="91"/>
      <c r="L153" s="91"/>
    </row>
    <row r="154" spans="1:14" s="1" customFormat="1" ht="11.1" customHeight="1" x14ac:dyDescent="0.25">
      <c r="A154" s="4" t="s">
        <v>16</v>
      </c>
      <c r="B154" s="86" t="s">
        <v>19</v>
      </c>
      <c r="C154" s="90"/>
      <c r="D154" s="90"/>
      <c r="E154" s="87"/>
      <c r="F154" s="86" t="s">
        <v>20</v>
      </c>
      <c r="G154" s="87"/>
      <c r="H154" s="4" t="s">
        <v>21</v>
      </c>
      <c r="I154" s="5" t="s">
        <v>178</v>
      </c>
      <c r="J154" s="88"/>
      <c r="K154" s="89"/>
      <c r="L154" s="5">
        <f t="shared" ref="L154:L162" si="5">I154*J154</f>
        <v>0</v>
      </c>
    </row>
    <row r="155" spans="1:14" s="1" customFormat="1" ht="21.95" customHeight="1" x14ac:dyDescent="0.25">
      <c r="A155" s="4" t="s">
        <v>22</v>
      </c>
      <c r="B155" s="86" t="s">
        <v>51</v>
      </c>
      <c r="C155" s="90"/>
      <c r="D155" s="90"/>
      <c r="E155" s="87"/>
      <c r="F155" s="86" t="s">
        <v>52</v>
      </c>
      <c r="G155" s="87"/>
      <c r="H155" s="4" t="s">
        <v>21</v>
      </c>
      <c r="I155" s="5">
        <v>8.25</v>
      </c>
      <c r="J155" s="88"/>
      <c r="K155" s="89"/>
      <c r="L155" s="5">
        <f t="shared" si="5"/>
        <v>0</v>
      </c>
    </row>
    <row r="156" spans="1:14" s="1" customFormat="1" ht="11.1" customHeight="1" x14ac:dyDescent="0.25">
      <c r="A156" s="4" t="s">
        <v>24</v>
      </c>
      <c r="B156" s="86" t="s">
        <v>73</v>
      </c>
      <c r="C156" s="90"/>
      <c r="D156" s="90"/>
      <c r="E156" s="87"/>
      <c r="F156" s="86" t="s">
        <v>74</v>
      </c>
      <c r="G156" s="87"/>
      <c r="H156" s="4" t="s">
        <v>21</v>
      </c>
      <c r="I156" s="5">
        <v>15</v>
      </c>
      <c r="J156" s="88"/>
      <c r="K156" s="89"/>
      <c r="L156" s="5">
        <f t="shared" si="5"/>
        <v>0</v>
      </c>
    </row>
    <row r="157" spans="1:14" s="1" customFormat="1" ht="21.95" customHeight="1" x14ac:dyDescent="0.25">
      <c r="A157" s="4" t="s">
        <v>28</v>
      </c>
      <c r="B157" s="86" t="s">
        <v>80</v>
      </c>
      <c r="C157" s="90"/>
      <c r="D157" s="90"/>
      <c r="E157" s="87"/>
      <c r="F157" s="93" t="s">
        <v>81</v>
      </c>
      <c r="G157" s="94"/>
      <c r="H157" s="4" t="s">
        <v>21</v>
      </c>
      <c r="I157" s="5" t="s">
        <v>178</v>
      </c>
      <c r="J157" s="88"/>
      <c r="K157" s="89"/>
      <c r="L157" s="5">
        <f t="shared" si="5"/>
        <v>0</v>
      </c>
    </row>
    <row r="158" spans="1:14" s="1" customFormat="1" ht="11.1" customHeight="1" x14ac:dyDescent="0.25">
      <c r="A158" s="4" t="s">
        <v>32</v>
      </c>
      <c r="B158" s="86" t="s">
        <v>83</v>
      </c>
      <c r="C158" s="90"/>
      <c r="D158" s="90"/>
      <c r="E158" s="87"/>
      <c r="F158" s="93" t="s">
        <v>84</v>
      </c>
      <c r="G158" s="94"/>
      <c r="H158" s="4" t="s">
        <v>21</v>
      </c>
      <c r="I158" s="5" t="s">
        <v>178</v>
      </c>
      <c r="J158" s="88"/>
      <c r="K158" s="89"/>
      <c r="L158" s="5">
        <f t="shared" si="5"/>
        <v>0</v>
      </c>
    </row>
    <row r="159" spans="1:14" s="1" customFormat="1" ht="11.1" customHeight="1" x14ac:dyDescent="0.25">
      <c r="A159" s="4" t="s">
        <v>35</v>
      </c>
      <c r="B159" s="86" t="s">
        <v>86</v>
      </c>
      <c r="C159" s="90"/>
      <c r="D159" s="90"/>
      <c r="E159" s="87"/>
      <c r="F159" s="93" t="s">
        <v>87</v>
      </c>
      <c r="G159" s="94"/>
      <c r="H159" s="4" t="s">
        <v>23</v>
      </c>
      <c r="I159" s="5">
        <v>6</v>
      </c>
      <c r="J159" s="88"/>
      <c r="K159" s="89"/>
      <c r="L159" s="5">
        <f t="shared" si="5"/>
        <v>0</v>
      </c>
    </row>
    <row r="160" spans="1:14" s="1" customFormat="1" ht="15.75" customHeight="1" x14ac:dyDescent="0.25">
      <c r="A160" s="4" t="s">
        <v>38</v>
      </c>
      <c r="B160" s="86" t="s">
        <v>89</v>
      </c>
      <c r="C160" s="90"/>
      <c r="D160" s="90"/>
      <c r="E160" s="87"/>
      <c r="F160" s="86" t="s">
        <v>90</v>
      </c>
      <c r="G160" s="87"/>
      <c r="H160" s="4" t="s">
        <v>91</v>
      </c>
      <c r="I160" s="5" t="s">
        <v>179</v>
      </c>
      <c r="J160" s="88"/>
      <c r="K160" s="89"/>
      <c r="L160" s="5">
        <f t="shared" si="5"/>
        <v>0</v>
      </c>
    </row>
    <row r="161" spans="1:12" s="1" customFormat="1" ht="11.1" customHeight="1" x14ac:dyDescent="0.25">
      <c r="A161" s="4" t="s">
        <v>41</v>
      </c>
      <c r="B161" s="86" t="s">
        <v>140</v>
      </c>
      <c r="C161" s="90"/>
      <c r="D161" s="90"/>
      <c r="E161" s="87"/>
      <c r="F161" s="93" t="s">
        <v>141</v>
      </c>
      <c r="G161" s="94"/>
      <c r="H161" s="4" t="s">
        <v>95</v>
      </c>
      <c r="I161" s="5">
        <v>5</v>
      </c>
      <c r="J161" s="88"/>
      <c r="K161" s="89"/>
      <c r="L161" s="5">
        <f t="shared" si="5"/>
        <v>0</v>
      </c>
    </row>
    <row r="162" spans="1:12" s="1" customFormat="1" ht="11.1" customHeight="1" x14ac:dyDescent="0.25">
      <c r="A162" s="4" t="s">
        <v>44</v>
      </c>
      <c r="B162" s="86" t="s">
        <v>142</v>
      </c>
      <c r="C162" s="90"/>
      <c r="D162" s="90"/>
      <c r="E162" s="87"/>
      <c r="F162" s="86" t="s">
        <v>143</v>
      </c>
      <c r="G162" s="87"/>
      <c r="H162" s="4" t="s">
        <v>95</v>
      </c>
      <c r="I162" s="5">
        <v>5</v>
      </c>
      <c r="J162" s="95"/>
      <c r="K162" s="96"/>
      <c r="L162" s="5">
        <f t="shared" si="5"/>
        <v>0</v>
      </c>
    </row>
    <row r="163" spans="1:12" s="1" customFormat="1" ht="21.95" customHeight="1" x14ac:dyDescent="0.25">
      <c r="B163" s="92" t="s">
        <v>138</v>
      </c>
      <c r="C163" s="92"/>
      <c r="D163" s="92"/>
      <c r="E163" s="92"/>
      <c r="F163" s="92" t="s">
        <v>139</v>
      </c>
      <c r="G163" s="92"/>
      <c r="H163" s="92"/>
      <c r="I163" s="92"/>
      <c r="J163" s="8"/>
      <c r="K163" s="8"/>
      <c r="L163" s="8">
        <f>SUM(L154:L162)</f>
        <v>0</v>
      </c>
    </row>
    <row r="164" spans="1:12" s="1" customFormat="1" ht="21.95" customHeight="1" x14ac:dyDescent="0.25"/>
    <row r="165" spans="1:12" s="1" customFormat="1" ht="21.95" customHeight="1" x14ac:dyDescent="0.25">
      <c r="B165" s="91" t="s">
        <v>22</v>
      </c>
      <c r="C165" s="91"/>
      <c r="D165" s="91"/>
      <c r="E165" s="91"/>
      <c r="F165" s="91" t="s">
        <v>92</v>
      </c>
      <c r="G165" s="91"/>
      <c r="H165" s="91"/>
      <c r="I165" s="91"/>
      <c r="J165" s="91"/>
      <c r="K165" s="91"/>
      <c r="L165" s="91"/>
    </row>
    <row r="166" spans="1:12" s="1" customFormat="1" ht="11.1" customHeight="1" x14ac:dyDescent="0.25">
      <c r="A166" s="4" t="s">
        <v>16</v>
      </c>
      <c r="B166" s="86" t="s">
        <v>93</v>
      </c>
      <c r="C166" s="90"/>
      <c r="D166" s="90"/>
      <c r="E166" s="87"/>
      <c r="F166" s="86" t="s">
        <v>94</v>
      </c>
      <c r="G166" s="87"/>
      <c r="H166" s="4" t="s">
        <v>95</v>
      </c>
      <c r="I166" s="5">
        <v>173</v>
      </c>
      <c r="J166" s="88"/>
      <c r="K166" s="89"/>
      <c r="L166" s="5">
        <f>I166*J166</f>
        <v>0</v>
      </c>
    </row>
    <row r="167" spans="1:12" s="1" customFormat="1" ht="13.5" customHeight="1" x14ac:dyDescent="0.25">
      <c r="A167" s="4" t="s">
        <v>22</v>
      </c>
      <c r="B167" s="86" t="s">
        <v>96</v>
      </c>
      <c r="C167" s="90"/>
      <c r="D167" s="90"/>
      <c r="E167" s="87"/>
      <c r="F167" s="93" t="s">
        <v>97</v>
      </c>
      <c r="G167" s="94"/>
      <c r="H167" s="4" t="s">
        <v>95</v>
      </c>
      <c r="I167" s="5">
        <v>96.1</v>
      </c>
      <c r="J167" s="88"/>
      <c r="K167" s="89"/>
      <c r="L167" s="5">
        <f>I167*J167</f>
        <v>0</v>
      </c>
    </row>
    <row r="168" spans="1:12" s="1" customFormat="1" ht="11.1" customHeight="1" x14ac:dyDescent="0.25">
      <c r="A168" s="4" t="s">
        <v>24</v>
      </c>
      <c r="B168" s="86" t="s">
        <v>180</v>
      </c>
      <c r="C168" s="90"/>
      <c r="D168" s="90"/>
      <c r="E168" s="87"/>
      <c r="F168" s="93" t="s">
        <v>181</v>
      </c>
      <c r="G168" s="94"/>
      <c r="H168" s="4" t="s">
        <v>95</v>
      </c>
      <c r="I168" s="5">
        <v>86.5</v>
      </c>
      <c r="J168" s="88"/>
      <c r="K168" s="89"/>
      <c r="L168" s="5">
        <f>I168*J168</f>
        <v>0</v>
      </c>
    </row>
    <row r="169" spans="1:12" s="1" customFormat="1" ht="11.1" customHeight="1" x14ac:dyDescent="0.25">
      <c r="A169" s="4" t="s">
        <v>28</v>
      </c>
      <c r="B169" s="86" t="s">
        <v>98</v>
      </c>
      <c r="C169" s="90"/>
      <c r="D169" s="90"/>
      <c r="E169" s="87"/>
      <c r="F169" s="93" t="s">
        <v>99</v>
      </c>
      <c r="G169" s="94"/>
      <c r="H169" s="4" t="s">
        <v>23</v>
      </c>
      <c r="I169" s="5">
        <v>2922</v>
      </c>
      <c r="J169" s="95"/>
      <c r="K169" s="96"/>
      <c r="L169" s="5">
        <f>I169*J169</f>
        <v>0</v>
      </c>
    </row>
    <row r="170" spans="1:12" s="1" customFormat="1" ht="11.1" customHeight="1" x14ac:dyDescent="0.25">
      <c r="B170" s="92" t="s">
        <v>22</v>
      </c>
      <c r="C170" s="92"/>
      <c r="D170" s="92"/>
      <c r="E170" s="92"/>
      <c r="F170" s="92" t="s">
        <v>92</v>
      </c>
      <c r="G170" s="92"/>
      <c r="H170" s="92"/>
      <c r="I170" s="92"/>
      <c r="J170" s="8"/>
      <c r="K170" s="8"/>
      <c r="L170" s="8">
        <f>SUM(L166:L169)</f>
        <v>0</v>
      </c>
    </row>
    <row r="171" spans="1:12" s="1" customFormat="1" ht="3.95" customHeight="1" x14ac:dyDescent="0.25"/>
    <row r="172" spans="1:12" s="1" customFormat="1" ht="11.1" customHeight="1" x14ac:dyDescent="0.25">
      <c r="B172" s="91" t="s">
        <v>28</v>
      </c>
      <c r="C172" s="91"/>
      <c r="D172" s="91"/>
      <c r="E172" s="91"/>
      <c r="F172" s="91" t="s">
        <v>100</v>
      </c>
      <c r="G172" s="91"/>
      <c r="H172" s="91"/>
      <c r="I172" s="91"/>
      <c r="J172" s="91"/>
      <c r="K172" s="91"/>
      <c r="L172" s="91"/>
    </row>
    <row r="173" spans="1:12" s="1" customFormat="1" ht="11.1" customHeight="1" x14ac:dyDescent="0.25">
      <c r="A173" s="4" t="s">
        <v>16</v>
      </c>
      <c r="B173" s="86" t="s">
        <v>101</v>
      </c>
      <c r="C173" s="90"/>
      <c r="D173" s="90"/>
      <c r="E173" s="87"/>
      <c r="F173" s="86" t="s">
        <v>102</v>
      </c>
      <c r="G173" s="87"/>
      <c r="H173" s="4" t="s">
        <v>21</v>
      </c>
      <c r="I173" s="5">
        <v>33.630000000000003</v>
      </c>
      <c r="J173" s="88"/>
      <c r="K173" s="89"/>
      <c r="L173" s="5">
        <f>I173*J173</f>
        <v>0</v>
      </c>
    </row>
    <row r="174" spans="1:12" s="1" customFormat="1" ht="11.1" customHeight="1" x14ac:dyDescent="0.25">
      <c r="B174" s="92" t="s">
        <v>28</v>
      </c>
      <c r="C174" s="92"/>
      <c r="D174" s="92"/>
      <c r="E174" s="92"/>
      <c r="F174" s="92" t="s">
        <v>100</v>
      </c>
      <c r="G174" s="92"/>
      <c r="H174" s="92"/>
      <c r="I174" s="92"/>
      <c r="J174" s="8"/>
      <c r="K174" s="8"/>
      <c r="L174" s="8">
        <f>SUM(L173)</f>
        <v>0</v>
      </c>
    </row>
    <row r="175" spans="1:12" s="1" customFormat="1" ht="11.1" customHeight="1" x14ac:dyDescent="0.25"/>
    <row r="176" spans="1:12" s="1" customFormat="1" ht="11.1" customHeight="1" x14ac:dyDescent="0.25">
      <c r="B176" s="91" t="s">
        <v>32</v>
      </c>
      <c r="C176" s="91"/>
      <c r="D176" s="91"/>
      <c r="E176" s="91"/>
      <c r="F176" s="91" t="s">
        <v>103</v>
      </c>
      <c r="G176" s="91"/>
      <c r="H176" s="91"/>
      <c r="I176" s="91"/>
      <c r="J176" s="91"/>
      <c r="K176" s="91"/>
      <c r="L176" s="91"/>
    </row>
    <row r="177" spans="1:12" s="1" customFormat="1" ht="11.1" customHeight="1" x14ac:dyDescent="0.25">
      <c r="A177" s="4" t="s">
        <v>16</v>
      </c>
      <c r="B177" s="86" t="s">
        <v>104</v>
      </c>
      <c r="C177" s="90"/>
      <c r="D177" s="90"/>
      <c r="E177" s="87"/>
      <c r="F177" s="86" t="s">
        <v>105</v>
      </c>
      <c r="G177" s="87"/>
      <c r="H177" s="4" t="s">
        <v>23</v>
      </c>
      <c r="I177" s="5">
        <v>269.39999999999998</v>
      </c>
      <c r="J177" s="88"/>
      <c r="K177" s="89"/>
      <c r="L177" s="5">
        <f>I177*J177</f>
        <v>0</v>
      </c>
    </row>
    <row r="178" spans="1:12" s="1" customFormat="1" ht="11.1" customHeight="1" x14ac:dyDescent="0.25">
      <c r="A178" s="4" t="s">
        <v>22</v>
      </c>
      <c r="B178" s="86" t="s">
        <v>144</v>
      </c>
      <c r="C178" s="90"/>
      <c r="D178" s="90"/>
      <c r="E178" s="87"/>
      <c r="F178" s="86" t="s">
        <v>145</v>
      </c>
      <c r="G178" s="87"/>
      <c r="H178" s="4" t="s">
        <v>23</v>
      </c>
      <c r="I178" s="5">
        <v>269.39999999999998</v>
      </c>
      <c r="J178" s="88"/>
      <c r="K178" s="89"/>
      <c r="L178" s="5">
        <f>I178*J178</f>
        <v>0</v>
      </c>
    </row>
    <row r="179" spans="1:12" s="1" customFormat="1" ht="11.1" customHeight="1" x14ac:dyDescent="0.25">
      <c r="A179" s="4" t="s">
        <v>24</v>
      </c>
      <c r="B179" s="86" t="s">
        <v>146</v>
      </c>
      <c r="C179" s="90"/>
      <c r="D179" s="90"/>
      <c r="E179" s="87"/>
      <c r="F179" s="86" t="s">
        <v>147</v>
      </c>
      <c r="G179" s="87"/>
      <c r="H179" s="4" t="s">
        <v>23</v>
      </c>
      <c r="I179" s="5">
        <v>147.19999999999999</v>
      </c>
      <c r="J179" s="88"/>
      <c r="K179" s="89"/>
      <c r="L179" s="5">
        <f>I179*J179</f>
        <v>0</v>
      </c>
    </row>
    <row r="180" spans="1:12" s="1" customFormat="1" ht="15" customHeight="1" x14ac:dyDescent="0.25">
      <c r="A180" s="4" t="s">
        <v>28</v>
      </c>
      <c r="B180" s="86" t="s">
        <v>182</v>
      </c>
      <c r="C180" s="90"/>
      <c r="D180" s="90"/>
      <c r="E180" s="87"/>
      <c r="F180" s="86" t="s">
        <v>183</v>
      </c>
      <c r="G180" s="87"/>
      <c r="H180" s="4" t="s">
        <v>23</v>
      </c>
      <c r="I180" s="5">
        <v>122.2</v>
      </c>
      <c r="J180" s="88"/>
      <c r="K180" s="89"/>
      <c r="L180" s="5">
        <f>I180*J180</f>
        <v>0</v>
      </c>
    </row>
    <row r="181" spans="1:12" s="1" customFormat="1" x14ac:dyDescent="0.25">
      <c r="A181" s="4" t="s">
        <v>35</v>
      </c>
      <c r="B181" s="86" t="s">
        <v>148</v>
      </c>
      <c r="C181" s="90"/>
      <c r="D181" s="90"/>
      <c r="E181" s="87"/>
      <c r="F181" s="86" t="s">
        <v>149</v>
      </c>
      <c r="G181" s="87"/>
      <c r="H181" s="4" t="s">
        <v>23</v>
      </c>
      <c r="I181" s="5">
        <v>60</v>
      </c>
      <c r="J181" s="88"/>
      <c r="K181" s="89"/>
      <c r="L181" s="5">
        <f>I181*J181</f>
        <v>0</v>
      </c>
    </row>
    <row r="182" spans="1:12" s="1" customFormat="1" ht="11.1" customHeight="1" x14ac:dyDescent="0.25">
      <c r="B182" s="92" t="s">
        <v>32</v>
      </c>
      <c r="C182" s="92"/>
      <c r="D182" s="92"/>
      <c r="E182" s="92"/>
      <c r="F182" s="92" t="s">
        <v>103</v>
      </c>
      <c r="G182" s="92"/>
      <c r="H182" s="92"/>
      <c r="I182" s="92"/>
      <c r="J182" s="8"/>
      <c r="K182" s="8"/>
      <c r="L182" s="8">
        <f>SUM(L177:L181)</f>
        <v>0</v>
      </c>
    </row>
    <row r="183" spans="1:12" s="1" customFormat="1" ht="11.1" customHeight="1" x14ac:dyDescent="0.25"/>
    <row r="184" spans="1:12" s="1" customFormat="1" ht="11.1" customHeight="1" x14ac:dyDescent="0.25">
      <c r="B184" s="91" t="s">
        <v>41</v>
      </c>
      <c r="C184" s="91"/>
      <c r="D184" s="91"/>
      <c r="E184" s="91"/>
      <c r="F184" s="91" t="s">
        <v>106</v>
      </c>
      <c r="G184" s="91"/>
      <c r="H184" s="91"/>
      <c r="I184" s="91"/>
      <c r="J184" s="91"/>
      <c r="K184" s="91"/>
      <c r="L184" s="91"/>
    </row>
    <row r="185" spans="1:12" s="1" customFormat="1" ht="11.1" customHeight="1" x14ac:dyDescent="0.25">
      <c r="A185" s="4" t="s">
        <v>16</v>
      </c>
      <c r="B185" s="100" t="s">
        <v>184</v>
      </c>
      <c r="C185" s="101"/>
      <c r="D185" s="101"/>
      <c r="E185" s="102"/>
      <c r="F185" s="103" t="s">
        <v>185</v>
      </c>
      <c r="G185" s="104"/>
      <c r="H185" s="41" t="s">
        <v>95</v>
      </c>
      <c r="I185" s="42">
        <v>35.700000000000003</v>
      </c>
      <c r="J185" s="95"/>
      <c r="K185" s="96"/>
      <c r="L185" s="42">
        <f t="shared" ref="L185:L214" si="6">I185*J185</f>
        <v>0</v>
      </c>
    </row>
    <row r="186" spans="1:12" s="1" customFormat="1" ht="11.1" customHeight="1" x14ac:dyDescent="0.25">
      <c r="A186" s="4" t="s">
        <v>22</v>
      </c>
      <c r="B186" s="86" t="s">
        <v>383</v>
      </c>
      <c r="C186" s="90"/>
      <c r="D186" s="90"/>
      <c r="E186" s="87"/>
      <c r="F186" s="86" t="s">
        <v>384</v>
      </c>
      <c r="G186" s="87"/>
      <c r="H186" s="4" t="s">
        <v>385</v>
      </c>
      <c r="I186" s="5">
        <v>37</v>
      </c>
      <c r="J186" s="88"/>
      <c r="K186" s="89"/>
      <c r="L186" s="5">
        <f t="shared" si="6"/>
        <v>0</v>
      </c>
    </row>
    <row r="187" spans="1:12" s="1" customFormat="1" ht="11.1" customHeight="1" x14ac:dyDescent="0.25">
      <c r="A187" s="4" t="s">
        <v>24</v>
      </c>
      <c r="B187" s="86" t="s">
        <v>108</v>
      </c>
      <c r="C187" s="90"/>
      <c r="D187" s="90"/>
      <c r="E187" s="87"/>
      <c r="F187" s="86" t="s">
        <v>109</v>
      </c>
      <c r="G187" s="87"/>
      <c r="H187" s="4" t="s">
        <v>110</v>
      </c>
      <c r="I187" s="5">
        <v>1</v>
      </c>
      <c r="J187" s="88"/>
      <c r="K187" s="89"/>
      <c r="L187" s="5">
        <f t="shared" si="6"/>
        <v>0</v>
      </c>
    </row>
    <row r="188" spans="1:12" s="1" customFormat="1" ht="11.1" customHeight="1" x14ac:dyDescent="0.25">
      <c r="A188" s="4" t="s">
        <v>28</v>
      </c>
      <c r="B188" s="86" t="s">
        <v>111</v>
      </c>
      <c r="C188" s="90"/>
      <c r="D188" s="90"/>
      <c r="E188" s="87"/>
      <c r="F188" s="86" t="s">
        <v>112</v>
      </c>
      <c r="G188" s="87"/>
      <c r="H188" s="4" t="s">
        <v>113</v>
      </c>
      <c r="I188" s="5">
        <v>11</v>
      </c>
      <c r="J188" s="88"/>
      <c r="K188" s="89"/>
      <c r="L188" s="5">
        <f t="shared" si="6"/>
        <v>0</v>
      </c>
    </row>
    <row r="189" spans="1:12" s="1" customFormat="1" ht="11.1" customHeight="1" x14ac:dyDescent="0.25">
      <c r="A189" s="4" t="s">
        <v>32</v>
      </c>
      <c r="B189" s="86" t="s">
        <v>114</v>
      </c>
      <c r="C189" s="90"/>
      <c r="D189" s="90"/>
      <c r="E189" s="87"/>
      <c r="F189" s="86" t="s">
        <v>115</v>
      </c>
      <c r="G189" s="87"/>
      <c r="H189" s="4" t="s">
        <v>113</v>
      </c>
      <c r="I189" s="5">
        <v>10</v>
      </c>
      <c r="J189" s="88"/>
      <c r="K189" s="89"/>
      <c r="L189" s="5">
        <f t="shared" si="6"/>
        <v>0</v>
      </c>
    </row>
    <row r="190" spans="1:12" s="1" customFormat="1" ht="11.1" customHeight="1" x14ac:dyDescent="0.25">
      <c r="A190" s="4" t="s">
        <v>35</v>
      </c>
      <c r="B190" s="86" t="s">
        <v>116</v>
      </c>
      <c r="C190" s="90"/>
      <c r="D190" s="90"/>
      <c r="E190" s="87"/>
      <c r="F190" s="86" t="s">
        <v>117</v>
      </c>
      <c r="G190" s="87"/>
      <c r="H190" s="4" t="s">
        <v>113</v>
      </c>
      <c r="I190" s="5">
        <v>7</v>
      </c>
      <c r="J190" s="88"/>
      <c r="K190" s="89"/>
      <c r="L190" s="5">
        <f t="shared" si="6"/>
        <v>0</v>
      </c>
    </row>
    <row r="191" spans="1:12" s="1" customFormat="1" ht="11.1" customHeight="1" x14ac:dyDescent="0.25">
      <c r="A191" s="4" t="s">
        <v>38</v>
      </c>
      <c r="B191" s="86" t="s">
        <v>158</v>
      </c>
      <c r="C191" s="90"/>
      <c r="D191" s="90"/>
      <c r="E191" s="87"/>
      <c r="F191" s="86" t="s">
        <v>159</v>
      </c>
      <c r="G191" s="87"/>
      <c r="H191" s="4" t="s">
        <v>113</v>
      </c>
      <c r="I191" s="5">
        <v>1</v>
      </c>
      <c r="J191" s="88"/>
      <c r="K191" s="89"/>
      <c r="L191" s="5">
        <f t="shared" si="6"/>
        <v>0</v>
      </c>
    </row>
    <row r="192" spans="1:12" s="1" customFormat="1" ht="11.1" customHeight="1" x14ac:dyDescent="0.25">
      <c r="A192" s="4" t="s">
        <v>41</v>
      </c>
      <c r="B192" s="86" t="s">
        <v>158</v>
      </c>
      <c r="C192" s="90"/>
      <c r="D192" s="90"/>
      <c r="E192" s="87"/>
      <c r="F192" s="86" t="s">
        <v>407</v>
      </c>
      <c r="G192" s="87"/>
      <c r="H192" s="4" t="s">
        <v>113</v>
      </c>
      <c r="I192" s="5">
        <v>2</v>
      </c>
      <c r="J192" s="88"/>
      <c r="K192" s="89"/>
      <c r="L192" s="5">
        <f t="shared" si="6"/>
        <v>0</v>
      </c>
    </row>
    <row r="193" spans="1:20" s="1" customFormat="1" ht="11.1" customHeight="1" x14ac:dyDescent="0.25">
      <c r="A193" s="4" t="s">
        <v>44</v>
      </c>
      <c r="B193" s="86" t="s">
        <v>118</v>
      </c>
      <c r="C193" s="90"/>
      <c r="D193" s="90"/>
      <c r="E193" s="87"/>
      <c r="F193" s="86" t="s">
        <v>377</v>
      </c>
      <c r="G193" s="87"/>
      <c r="H193" s="4" t="s">
        <v>110</v>
      </c>
      <c r="I193" s="5">
        <v>1</v>
      </c>
      <c r="J193" s="88"/>
      <c r="K193" s="89"/>
      <c r="L193" s="5">
        <f t="shared" si="6"/>
        <v>0</v>
      </c>
    </row>
    <row r="194" spans="1:20" s="1" customFormat="1" ht="11.1" customHeight="1" x14ac:dyDescent="0.25">
      <c r="A194" s="4" t="s">
        <v>47</v>
      </c>
      <c r="B194" s="86" t="s">
        <v>386</v>
      </c>
      <c r="C194" s="90"/>
      <c r="D194" s="90"/>
      <c r="E194" s="87"/>
      <c r="F194" s="86" t="s">
        <v>387</v>
      </c>
      <c r="G194" s="87"/>
      <c r="H194" s="4" t="s">
        <v>385</v>
      </c>
      <c r="I194" s="5">
        <v>110</v>
      </c>
      <c r="J194" s="88"/>
      <c r="K194" s="89"/>
      <c r="L194" s="5">
        <f t="shared" si="6"/>
        <v>0</v>
      </c>
      <c r="N194" s="44"/>
      <c r="O194" s="45"/>
      <c r="P194" s="44"/>
      <c r="Q194" s="46"/>
      <c r="R194" s="47"/>
      <c r="S194" s="46"/>
      <c r="T194" s="47"/>
    </row>
    <row r="195" spans="1:20" s="1" customFormat="1" ht="11.1" customHeight="1" x14ac:dyDescent="0.25">
      <c r="A195" s="4" t="s">
        <v>50</v>
      </c>
      <c r="B195" s="86" t="s">
        <v>388</v>
      </c>
      <c r="C195" s="90"/>
      <c r="D195" s="90"/>
      <c r="E195" s="87"/>
      <c r="F195" s="86" t="s">
        <v>389</v>
      </c>
      <c r="G195" s="87"/>
      <c r="H195" s="4" t="s">
        <v>385</v>
      </c>
      <c r="I195" s="5">
        <v>110</v>
      </c>
      <c r="J195" s="88"/>
      <c r="K195" s="89"/>
      <c r="L195" s="5">
        <f t="shared" si="6"/>
        <v>0</v>
      </c>
      <c r="N195" s="44"/>
      <c r="O195" s="45"/>
      <c r="P195" s="44"/>
      <c r="Q195" s="46"/>
      <c r="R195" s="47"/>
      <c r="S195" s="46"/>
      <c r="T195" s="47"/>
    </row>
    <row r="196" spans="1:20" s="1" customFormat="1" ht="11.1" customHeight="1" x14ac:dyDescent="0.25">
      <c r="A196" s="4" t="s">
        <v>53</v>
      </c>
      <c r="B196" s="86" t="s">
        <v>390</v>
      </c>
      <c r="C196" s="90"/>
      <c r="D196" s="90"/>
      <c r="E196" s="87"/>
      <c r="F196" s="86" t="s">
        <v>391</v>
      </c>
      <c r="G196" s="87"/>
      <c r="H196" s="4" t="s">
        <v>392</v>
      </c>
      <c r="I196" s="5">
        <v>3</v>
      </c>
      <c r="J196" s="88"/>
      <c r="K196" s="89"/>
      <c r="L196" s="5">
        <f t="shared" si="6"/>
        <v>0</v>
      </c>
      <c r="N196" s="44"/>
      <c r="O196" s="45"/>
      <c r="P196" s="44"/>
      <c r="Q196" s="46"/>
      <c r="R196" s="47"/>
      <c r="S196" s="46"/>
      <c r="T196" s="47"/>
    </row>
    <row r="197" spans="1:20" s="1" customFormat="1" ht="11.1" customHeight="1" x14ac:dyDescent="0.25">
      <c r="A197" s="4" t="s">
        <v>56</v>
      </c>
      <c r="B197" s="86" t="s">
        <v>393</v>
      </c>
      <c r="C197" s="90"/>
      <c r="D197" s="90"/>
      <c r="E197" s="87"/>
      <c r="F197" s="86" t="s">
        <v>394</v>
      </c>
      <c r="G197" s="87"/>
      <c r="H197" s="4" t="s">
        <v>392</v>
      </c>
      <c r="I197" s="5">
        <v>3</v>
      </c>
      <c r="J197" s="88"/>
      <c r="K197" s="89"/>
      <c r="L197" s="5">
        <f t="shared" si="6"/>
        <v>0</v>
      </c>
      <c r="N197" s="44"/>
      <c r="O197" s="45"/>
      <c r="P197" s="44"/>
      <c r="Q197" s="46"/>
      <c r="R197" s="47"/>
      <c r="S197" s="46"/>
      <c r="T197" s="47"/>
    </row>
    <row r="198" spans="1:20" s="1" customFormat="1" ht="11.1" customHeight="1" x14ac:dyDescent="0.25">
      <c r="A198" s="4" t="s">
        <v>59</v>
      </c>
      <c r="B198" s="86" t="s">
        <v>395</v>
      </c>
      <c r="C198" s="90"/>
      <c r="D198" s="90"/>
      <c r="E198" s="87"/>
      <c r="F198" s="86" t="s">
        <v>396</v>
      </c>
      <c r="G198" s="87"/>
      <c r="H198" s="4" t="s">
        <v>392</v>
      </c>
      <c r="I198" s="5">
        <v>14</v>
      </c>
      <c r="J198" s="88"/>
      <c r="K198" s="89"/>
      <c r="L198" s="5">
        <f t="shared" si="6"/>
        <v>0</v>
      </c>
      <c r="N198" s="44"/>
      <c r="O198" s="45"/>
      <c r="P198" s="44"/>
      <c r="Q198" s="46"/>
      <c r="R198" s="47"/>
      <c r="S198" s="46"/>
      <c r="T198" s="47"/>
    </row>
    <row r="199" spans="1:20" s="1" customFormat="1" ht="11.1" customHeight="1" x14ac:dyDescent="0.25">
      <c r="A199" s="4" t="s">
        <v>62</v>
      </c>
      <c r="B199" s="86" t="s">
        <v>397</v>
      </c>
      <c r="C199" s="90"/>
      <c r="D199" s="90"/>
      <c r="E199" s="87"/>
      <c r="F199" s="86" t="s">
        <v>398</v>
      </c>
      <c r="G199" s="87"/>
      <c r="H199" s="4" t="s">
        <v>392</v>
      </c>
      <c r="I199" s="5">
        <v>14</v>
      </c>
      <c r="J199" s="88"/>
      <c r="K199" s="89"/>
      <c r="L199" s="5">
        <f t="shared" si="6"/>
        <v>0</v>
      </c>
      <c r="N199" s="44"/>
      <c r="O199" s="45"/>
      <c r="P199" s="44"/>
      <c r="Q199" s="46"/>
      <c r="R199" s="47"/>
      <c r="S199" s="46"/>
      <c r="T199" s="47"/>
    </row>
    <row r="200" spans="1:20" s="1" customFormat="1" ht="11.1" customHeight="1" x14ac:dyDescent="0.25">
      <c r="A200" s="4" t="s">
        <v>65</v>
      </c>
      <c r="B200" s="86" t="s">
        <v>399</v>
      </c>
      <c r="C200" s="90"/>
      <c r="D200" s="90"/>
      <c r="E200" s="87"/>
      <c r="F200" s="86" t="s">
        <v>400</v>
      </c>
      <c r="G200" s="87"/>
      <c r="H200" s="4" t="s">
        <v>392</v>
      </c>
      <c r="I200" s="5">
        <v>3</v>
      </c>
      <c r="J200" s="88"/>
      <c r="K200" s="89"/>
      <c r="L200" s="5">
        <f t="shared" si="6"/>
        <v>0</v>
      </c>
      <c r="N200" s="44"/>
      <c r="O200" s="45"/>
      <c r="P200" s="44"/>
      <c r="Q200" s="46"/>
      <c r="R200" s="47"/>
      <c r="S200" s="46"/>
      <c r="T200" s="47"/>
    </row>
    <row r="201" spans="1:20" s="1" customFormat="1" ht="11.1" customHeight="1" x14ac:dyDescent="0.25">
      <c r="A201" s="4" t="s">
        <v>69</v>
      </c>
      <c r="B201" s="86" t="s">
        <v>401</v>
      </c>
      <c r="C201" s="90"/>
      <c r="D201" s="90"/>
      <c r="E201" s="87"/>
      <c r="F201" s="86" t="s">
        <v>402</v>
      </c>
      <c r="G201" s="87"/>
      <c r="H201" s="4" t="s">
        <v>392</v>
      </c>
      <c r="I201" s="5">
        <v>3</v>
      </c>
      <c r="J201" s="88"/>
      <c r="K201" s="89"/>
      <c r="L201" s="5">
        <f t="shared" si="6"/>
        <v>0</v>
      </c>
      <c r="N201" s="44"/>
      <c r="O201" s="45"/>
      <c r="P201" s="44"/>
      <c r="Q201" s="46"/>
      <c r="R201" s="47"/>
      <c r="S201" s="46"/>
      <c r="T201" s="47"/>
    </row>
    <row r="202" spans="1:20" s="1" customFormat="1" ht="11.1" customHeight="1" x14ac:dyDescent="0.25">
      <c r="A202" s="4" t="s">
        <v>72</v>
      </c>
      <c r="B202" s="86" t="s">
        <v>526</v>
      </c>
      <c r="C202" s="90"/>
      <c r="D202" s="90"/>
      <c r="E202" s="87"/>
      <c r="F202" s="86" t="s">
        <v>527</v>
      </c>
      <c r="G202" s="87"/>
      <c r="H202" s="4" t="s">
        <v>392</v>
      </c>
      <c r="I202" s="5">
        <v>2</v>
      </c>
      <c r="J202" s="88"/>
      <c r="K202" s="89"/>
      <c r="L202" s="5">
        <f t="shared" si="6"/>
        <v>0</v>
      </c>
      <c r="N202" s="44"/>
      <c r="O202" s="45"/>
      <c r="P202" s="44"/>
      <c r="Q202" s="46"/>
      <c r="R202" s="47"/>
      <c r="S202" s="46"/>
      <c r="T202" s="47"/>
    </row>
    <row r="203" spans="1:20" s="1" customFormat="1" ht="11.1" customHeight="1" x14ac:dyDescent="0.25">
      <c r="A203" s="4" t="s">
        <v>75</v>
      </c>
      <c r="B203" s="86" t="s">
        <v>403</v>
      </c>
      <c r="C203" s="90"/>
      <c r="D203" s="90"/>
      <c r="E203" s="87"/>
      <c r="F203" s="86" t="s">
        <v>404</v>
      </c>
      <c r="G203" s="87"/>
      <c r="H203" s="4" t="s">
        <v>385</v>
      </c>
      <c r="I203" s="5">
        <v>110</v>
      </c>
      <c r="J203" s="88"/>
      <c r="K203" s="89"/>
      <c r="L203" s="5">
        <f t="shared" si="6"/>
        <v>0</v>
      </c>
      <c r="N203" s="44"/>
      <c r="O203" s="45"/>
      <c r="P203" s="44"/>
      <c r="Q203" s="46"/>
      <c r="R203" s="47"/>
      <c r="S203" s="46"/>
      <c r="T203" s="47"/>
    </row>
    <row r="204" spans="1:20" s="1" customFormat="1" ht="11.1" customHeight="1" x14ac:dyDescent="0.25">
      <c r="A204" s="4" t="s">
        <v>78</v>
      </c>
      <c r="B204" s="86" t="s">
        <v>405</v>
      </c>
      <c r="C204" s="90"/>
      <c r="D204" s="90"/>
      <c r="E204" s="87"/>
      <c r="F204" s="86" t="s">
        <v>406</v>
      </c>
      <c r="G204" s="87"/>
      <c r="H204" s="4" t="s">
        <v>385</v>
      </c>
      <c r="I204" s="5">
        <v>6</v>
      </c>
      <c r="J204" s="88"/>
      <c r="K204" s="89"/>
      <c r="L204" s="5">
        <f t="shared" si="6"/>
        <v>0</v>
      </c>
      <c r="N204" s="44"/>
      <c r="O204" s="45"/>
      <c r="P204" s="44"/>
      <c r="Q204" s="46"/>
      <c r="R204" s="47"/>
      <c r="S204" s="46"/>
      <c r="T204" s="47"/>
    </row>
    <row r="205" spans="1:20" s="1" customFormat="1" ht="11.1" customHeight="1" x14ac:dyDescent="0.25">
      <c r="A205" s="4" t="s">
        <v>79</v>
      </c>
      <c r="B205" s="86" t="s">
        <v>119</v>
      </c>
      <c r="C205" s="90"/>
      <c r="D205" s="90"/>
      <c r="E205" s="87"/>
      <c r="F205" s="86" t="s">
        <v>120</v>
      </c>
      <c r="G205" s="87"/>
      <c r="H205" s="4" t="s">
        <v>110</v>
      </c>
      <c r="I205" s="5">
        <v>1</v>
      </c>
      <c r="J205" s="88"/>
      <c r="K205" s="89"/>
      <c r="L205" s="5">
        <f t="shared" si="6"/>
        <v>0</v>
      </c>
    </row>
    <row r="206" spans="1:20" s="1" customFormat="1" ht="11.1" customHeight="1" x14ac:dyDescent="0.25">
      <c r="A206" s="4" t="s">
        <v>82</v>
      </c>
      <c r="B206" s="86" t="s">
        <v>186</v>
      </c>
      <c r="C206" s="90"/>
      <c r="D206" s="90"/>
      <c r="E206" s="87"/>
      <c r="F206" s="86" t="s">
        <v>187</v>
      </c>
      <c r="G206" s="87"/>
      <c r="H206" s="4" t="s">
        <v>107</v>
      </c>
      <c r="I206" s="5">
        <v>1</v>
      </c>
      <c r="J206" s="88"/>
      <c r="K206" s="89"/>
      <c r="L206" s="5">
        <f t="shared" si="6"/>
        <v>0</v>
      </c>
    </row>
    <row r="207" spans="1:20" s="1" customFormat="1" ht="11.1" customHeight="1" x14ac:dyDescent="0.25">
      <c r="A207" s="4" t="s">
        <v>85</v>
      </c>
      <c r="B207" s="86" t="s">
        <v>188</v>
      </c>
      <c r="C207" s="90"/>
      <c r="D207" s="90"/>
      <c r="E207" s="87"/>
      <c r="F207" s="86" t="s">
        <v>189</v>
      </c>
      <c r="G207" s="87"/>
      <c r="H207" s="4" t="s">
        <v>107</v>
      </c>
      <c r="I207" s="5">
        <v>1</v>
      </c>
      <c r="J207" s="88"/>
      <c r="K207" s="89"/>
      <c r="L207" s="5">
        <f t="shared" si="6"/>
        <v>0</v>
      </c>
    </row>
    <row r="208" spans="1:20" s="1" customFormat="1" ht="11.1" customHeight="1" x14ac:dyDescent="0.25">
      <c r="A208" s="4" t="s">
        <v>88</v>
      </c>
      <c r="B208" s="86" t="s">
        <v>160</v>
      </c>
      <c r="C208" s="90"/>
      <c r="D208" s="90"/>
      <c r="E208" s="87"/>
      <c r="F208" s="86" t="s">
        <v>161</v>
      </c>
      <c r="G208" s="87"/>
      <c r="H208" s="4" t="s">
        <v>113</v>
      </c>
      <c r="I208" s="5">
        <v>3</v>
      </c>
      <c r="J208" s="88"/>
      <c r="K208" s="89"/>
      <c r="L208" s="5">
        <f t="shared" si="6"/>
        <v>0</v>
      </c>
    </row>
    <row r="209" spans="1:23" s="1" customFormat="1" ht="11.1" customHeight="1" x14ac:dyDescent="0.25">
      <c r="A209" s="4" t="s">
        <v>175</v>
      </c>
      <c r="B209" s="86" t="s">
        <v>162</v>
      </c>
      <c r="C209" s="90"/>
      <c r="D209" s="90"/>
      <c r="E209" s="87"/>
      <c r="F209" s="86" t="s">
        <v>163</v>
      </c>
      <c r="G209" s="87"/>
      <c r="H209" s="4" t="s">
        <v>113</v>
      </c>
      <c r="I209" s="5">
        <v>1</v>
      </c>
      <c r="J209" s="88"/>
      <c r="K209" s="89"/>
      <c r="L209" s="5">
        <f t="shared" si="6"/>
        <v>0</v>
      </c>
    </row>
    <row r="210" spans="1:23" s="1" customFormat="1" ht="11.1" customHeight="1" x14ac:dyDescent="0.25">
      <c r="A210" s="4" t="s">
        <v>176</v>
      </c>
      <c r="B210" s="86" t="s">
        <v>190</v>
      </c>
      <c r="C210" s="90"/>
      <c r="D210" s="90"/>
      <c r="E210" s="87"/>
      <c r="F210" s="86" t="s">
        <v>165</v>
      </c>
      <c r="G210" s="87"/>
      <c r="H210" s="4" t="s">
        <v>113</v>
      </c>
      <c r="I210" s="5">
        <v>2</v>
      </c>
      <c r="J210" s="88"/>
      <c r="K210" s="89"/>
      <c r="L210" s="5">
        <f t="shared" si="6"/>
        <v>0</v>
      </c>
    </row>
    <row r="211" spans="1:23" s="1" customFormat="1" ht="11.1" customHeight="1" x14ac:dyDescent="0.25">
      <c r="A211" s="4" t="s">
        <v>177</v>
      </c>
      <c r="B211" s="86" t="s">
        <v>121</v>
      </c>
      <c r="C211" s="90"/>
      <c r="D211" s="90"/>
      <c r="E211" s="87"/>
      <c r="F211" s="86" t="s">
        <v>122</v>
      </c>
      <c r="G211" s="87"/>
      <c r="H211" s="4" t="s">
        <v>113</v>
      </c>
      <c r="I211" s="5">
        <v>1</v>
      </c>
      <c r="J211" s="88"/>
      <c r="K211" s="89"/>
      <c r="L211" s="5">
        <f t="shared" si="6"/>
        <v>0</v>
      </c>
    </row>
    <row r="212" spans="1:23" s="1" customFormat="1" ht="11.25" customHeight="1" x14ac:dyDescent="0.25">
      <c r="A212" s="4" t="s">
        <v>362</v>
      </c>
      <c r="B212" s="86" t="s">
        <v>191</v>
      </c>
      <c r="C212" s="90"/>
      <c r="D212" s="90"/>
      <c r="E212" s="87"/>
      <c r="F212" s="86" t="s">
        <v>192</v>
      </c>
      <c r="G212" s="87"/>
      <c r="H212" s="4" t="s">
        <v>113</v>
      </c>
      <c r="I212" s="5">
        <v>2</v>
      </c>
      <c r="J212" s="88"/>
      <c r="K212" s="89"/>
      <c r="L212" s="5">
        <f t="shared" si="6"/>
        <v>0</v>
      </c>
    </row>
    <row r="213" spans="1:23" s="1" customFormat="1" ht="11.1" customHeight="1" x14ac:dyDescent="0.25">
      <c r="A213" s="4" t="s">
        <v>363</v>
      </c>
      <c r="B213" s="86" t="s">
        <v>193</v>
      </c>
      <c r="C213" s="90"/>
      <c r="D213" s="90"/>
      <c r="E213" s="87"/>
      <c r="F213" s="86" t="s">
        <v>378</v>
      </c>
      <c r="G213" s="87"/>
      <c r="H213" s="4" t="s">
        <v>113</v>
      </c>
      <c r="I213" s="5">
        <v>1</v>
      </c>
      <c r="J213" s="88"/>
      <c r="K213" s="89"/>
      <c r="L213" s="5">
        <f t="shared" si="6"/>
        <v>0</v>
      </c>
    </row>
    <row r="214" spans="1:23" s="1" customFormat="1" ht="11.1" customHeight="1" x14ac:dyDescent="0.25">
      <c r="A214" s="4" t="s">
        <v>364</v>
      </c>
      <c r="B214" s="86" t="s">
        <v>194</v>
      </c>
      <c r="C214" s="90"/>
      <c r="D214" s="90"/>
      <c r="E214" s="87"/>
      <c r="F214" s="86" t="s">
        <v>373</v>
      </c>
      <c r="G214" s="87"/>
      <c r="H214" s="4" t="s">
        <v>113</v>
      </c>
      <c r="I214" s="5">
        <v>1</v>
      </c>
      <c r="J214" s="88"/>
      <c r="K214" s="89"/>
      <c r="L214" s="5">
        <f t="shared" si="6"/>
        <v>0</v>
      </c>
    </row>
    <row r="215" spans="1:23" s="1" customFormat="1" ht="11.1" customHeight="1" x14ac:dyDescent="0.25">
      <c r="B215" s="92" t="s">
        <v>41</v>
      </c>
      <c r="C215" s="92"/>
      <c r="D215" s="92"/>
      <c r="E215" s="92"/>
      <c r="F215" s="92" t="s">
        <v>106</v>
      </c>
      <c r="G215" s="92"/>
      <c r="H215" s="92"/>
      <c r="I215" s="92"/>
      <c r="J215" s="8"/>
      <c r="K215" s="8"/>
      <c r="L215" s="8">
        <f>SUM(L185:L214)</f>
        <v>0</v>
      </c>
    </row>
    <row r="216" spans="1:23" s="1" customFormat="1" ht="11.1" customHeight="1" x14ac:dyDescent="0.25"/>
    <row r="217" spans="1:23" s="1" customFormat="1" ht="11.1" customHeight="1" x14ac:dyDescent="0.25">
      <c r="B217" s="91" t="s">
        <v>44</v>
      </c>
      <c r="C217" s="91"/>
      <c r="D217" s="91"/>
      <c r="E217" s="91"/>
      <c r="F217" s="91" t="s">
        <v>123</v>
      </c>
      <c r="G217" s="91"/>
      <c r="H217" s="91"/>
      <c r="I217" s="91"/>
      <c r="J217" s="91"/>
      <c r="K217" s="91"/>
      <c r="L217" s="91"/>
    </row>
    <row r="218" spans="1:23" s="1" customFormat="1" ht="11.1" customHeight="1" x14ac:dyDescent="0.25">
      <c r="A218" s="4" t="s">
        <v>16</v>
      </c>
      <c r="B218" s="86" t="s">
        <v>168</v>
      </c>
      <c r="C218" s="90"/>
      <c r="D218" s="90"/>
      <c r="E218" s="87"/>
      <c r="F218" s="86" t="s">
        <v>169</v>
      </c>
      <c r="G218" s="87"/>
      <c r="H218" s="4" t="s">
        <v>95</v>
      </c>
      <c r="I218" s="5">
        <v>294.39999999999998</v>
      </c>
      <c r="J218" s="88"/>
      <c r="K218" s="89"/>
      <c r="L218" s="5">
        <f t="shared" ref="L218:L225" si="7">I218*J218</f>
        <v>0</v>
      </c>
    </row>
    <row r="219" spans="1:23" s="1" customFormat="1" ht="11.1" customHeight="1" x14ac:dyDescent="0.25">
      <c r="A219" s="4" t="s">
        <v>22</v>
      </c>
      <c r="B219" s="86" t="s">
        <v>195</v>
      </c>
      <c r="C219" s="90"/>
      <c r="D219" s="90"/>
      <c r="E219" s="87"/>
      <c r="F219" s="86" t="s">
        <v>196</v>
      </c>
      <c r="G219" s="87"/>
      <c r="H219" s="4" t="s">
        <v>95</v>
      </c>
      <c r="I219" s="5">
        <v>244.4</v>
      </c>
      <c r="J219" s="88"/>
      <c r="K219" s="89"/>
      <c r="L219" s="5">
        <f t="shared" si="7"/>
        <v>0</v>
      </c>
    </row>
    <row r="220" spans="1:23" s="1" customFormat="1" ht="11.1" customHeight="1" x14ac:dyDescent="0.25">
      <c r="A220" s="4" t="s">
        <v>24</v>
      </c>
      <c r="B220" s="86" t="s">
        <v>124</v>
      </c>
      <c r="C220" s="90"/>
      <c r="D220" s="90"/>
      <c r="E220" s="87"/>
      <c r="F220" s="86" t="s">
        <v>125</v>
      </c>
      <c r="G220" s="87"/>
      <c r="H220" s="4" t="s">
        <v>68</v>
      </c>
      <c r="I220" s="5">
        <v>94.04</v>
      </c>
      <c r="J220" s="88"/>
      <c r="K220" s="89"/>
      <c r="L220" s="5">
        <f t="shared" si="7"/>
        <v>0</v>
      </c>
      <c r="N220" s="10"/>
      <c r="O220" s="10"/>
      <c r="P220" s="10"/>
      <c r="Q220" s="10"/>
      <c r="R220" s="10"/>
      <c r="S220" s="10"/>
      <c r="T220" s="10"/>
      <c r="U220" s="10"/>
      <c r="V220" s="10"/>
      <c r="W220" s="10"/>
    </row>
    <row r="221" spans="1:23" s="1" customFormat="1" ht="11.1" customHeight="1" x14ac:dyDescent="0.25">
      <c r="A221" s="4" t="s">
        <v>28</v>
      </c>
      <c r="B221" s="86" t="s">
        <v>126</v>
      </c>
      <c r="C221" s="90"/>
      <c r="D221" s="90"/>
      <c r="E221" s="87"/>
      <c r="F221" s="86" t="s">
        <v>127</v>
      </c>
      <c r="G221" s="87"/>
      <c r="H221" s="4" t="s">
        <v>68</v>
      </c>
      <c r="I221" s="5">
        <v>1880.08</v>
      </c>
      <c r="J221" s="88"/>
      <c r="K221" s="89"/>
      <c r="L221" s="5">
        <f t="shared" si="7"/>
        <v>0</v>
      </c>
    </row>
    <row r="222" spans="1:23" s="1" customFormat="1" ht="11.1" customHeight="1" x14ac:dyDescent="0.25">
      <c r="A222" s="4" t="s">
        <v>32</v>
      </c>
      <c r="B222" s="86" t="s">
        <v>128</v>
      </c>
      <c r="C222" s="90"/>
      <c r="D222" s="90"/>
      <c r="E222" s="87"/>
      <c r="F222" s="86" t="s">
        <v>129</v>
      </c>
      <c r="G222" s="87"/>
      <c r="H222" s="4" t="s">
        <v>68</v>
      </c>
      <c r="I222" s="5">
        <v>94.04</v>
      </c>
      <c r="J222" s="88"/>
      <c r="K222" s="89"/>
      <c r="L222" s="5">
        <f t="shared" si="7"/>
        <v>0</v>
      </c>
      <c r="N222" s="10"/>
      <c r="O222" s="10"/>
      <c r="P222" s="10"/>
      <c r="Q222" s="10"/>
      <c r="R222" s="10"/>
      <c r="S222" s="10"/>
      <c r="T222" s="10"/>
      <c r="U222" s="10"/>
      <c r="V222" s="10"/>
      <c r="W222" s="10"/>
    </row>
    <row r="223" spans="1:23" s="10" customFormat="1" ht="11.1" customHeight="1" x14ac:dyDescent="0.25">
      <c r="A223" s="4" t="s">
        <v>35</v>
      </c>
      <c r="B223" s="86" t="s">
        <v>170</v>
      </c>
      <c r="C223" s="90"/>
      <c r="D223" s="90"/>
      <c r="E223" s="87"/>
      <c r="F223" s="93" t="s">
        <v>171</v>
      </c>
      <c r="G223" s="94"/>
      <c r="H223" s="4" t="s">
        <v>68</v>
      </c>
      <c r="I223" s="5">
        <v>94.04</v>
      </c>
      <c r="J223" s="88"/>
      <c r="K223" s="89"/>
      <c r="L223" s="5">
        <f t="shared" si="7"/>
        <v>0</v>
      </c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s="1" customFormat="1" ht="15.6" customHeight="1" x14ac:dyDescent="0.25">
      <c r="A224" s="4" t="s">
        <v>38</v>
      </c>
      <c r="B224" s="86" t="s">
        <v>130</v>
      </c>
      <c r="C224" s="90"/>
      <c r="D224" s="90"/>
      <c r="E224" s="87"/>
      <c r="F224" s="86" t="s">
        <v>131</v>
      </c>
      <c r="G224" s="87"/>
      <c r="H224" s="4" t="s">
        <v>68</v>
      </c>
      <c r="I224" s="5">
        <v>1580</v>
      </c>
      <c r="J224" s="88"/>
      <c r="K224" s="89"/>
      <c r="L224" s="5">
        <f t="shared" si="7"/>
        <v>0</v>
      </c>
    </row>
    <row r="225" spans="1:23" s="10" customFormat="1" ht="11.1" customHeight="1" x14ac:dyDescent="0.25">
      <c r="A225" s="4" t="s">
        <v>41</v>
      </c>
      <c r="B225" s="86" t="s">
        <v>132</v>
      </c>
      <c r="C225" s="90"/>
      <c r="D225" s="90"/>
      <c r="E225" s="87"/>
      <c r="F225" s="86" t="s">
        <v>133</v>
      </c>
      <c r="G225" s="87"/>
      <c r="H225" s="4" t="s">
        <v>110</v>
      </c>
      <c r="I225" s="5">
        <v>1</v>
      </c>
      <c r="J225" s="88"/>
      <c r="K225" s="89"/>
      <c r="L225" s="5">
        <f t="shared" si="7"/>
        <v>0</v>
      </c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s="1" customFormat="1" ht="12" customHeight="1" x14ac:dyDescent="0.25">
      <c r="B226" s="92" t="s">
        <v>44</v>
      </c>
      <c r="C226" s="92"/>
      <c r="D226" s="92"/>
      <c r="E226" s="92"/>
      <c r="F226" s="92" t="s">
        <v>123</v>
      </c>
      <c r="G226" s="92"/>
      <c r="H226" s="92"/>
      <c r="I226" s="92"/>
      <c r="J226" s="8"/>
      <c r="K226" s="8"/>
      <c r="L226" s="8">
        <f>SUM(L218:L225)</f>
        <v>0</v>
      </c>
    </row>
    <row r="227" spans="1:23" s="1" customFormat="1" ht="11.1" customHeight="1" x14ac:dyDescent="0.25">
      <c r="A227" s="10"/>
      <c r="B227" s="99" t="s">
        <v>24</v>
      </c>
      <c r="C227" s="99"/>
      <c r="D227" s="99"/>
      <c r="E227" s="99"/>
      <c r="F227" s="9" t="s">
        <v>134</v>
      </c>
      <c r="G227" s="99" t="s">
        <v>172</v>
      </c>
      <c r="H227" s="99"/>
      <c r="I227" s="99"/>
      <c r="J227" s="11"/>
      <c r="K227" s="11"/>
      <c r="L227" s="11">
        <f>L226+L215+L182+L174+L170+L163+L151</f>
        <v>0</v>
      </c>
    </row>
    <row r="228" spans="1:23" s="1" customFormat="1" ht="11.1" customHeight="1" x14ac:dyDescent="0.25"/>
    <row r="229" spans="1:23" s="1" customFormat="1" ht="11.1" customHeight="1" x14ac:dyDescent="0.25">
      <c r="A229" s="10"/>
      <c r="B229" s="99" t="s">
        <v>28</v>
      </c>
      <c r="C229" s="99"/>
      <c r="D229" s="99"/>
      <c r="E229" s="99"/>
      <c r="F229" s="99" t="s">
        <v>197</v>
      </c>
      <c r="G229" s="99"/>
      <c r="H229" s="99"/>
      <c r="I229" s="99"/>
      <c r="J229" s="99"/>
      <c r="K229" s="99"/>
      <c r="L229" s="99"/>
    </row>
    <row r="230" spans="1:23" s="1" customFormat="1" ht="11.1" customHeight="1" x14ac:dyDescent="0.25"/>
    <row r="231" spans="1:23" s="1" customFormat="1" ht="11.1" customHeight="1" x14ac:dyDescent="0.25">
      <c r="B231" s="91" t="s">
        <v>16</v>
      </c>
      <c r="C231" s="91"/>
      <c r="D231" s="91"/>
      <c r="E231" s="91"/>
      <c r="F231" s="91" t="s">
        <v>18</v>
      </c>
      <c r="G231" s="91"/>
      <c r="H231" s="91"/>
      <c r="I231" s="91"/>
      <c r="J231" s="91"/>
      <c r="K231" s="91"/>
      <c r="L231" s="91"/>
    </row>
    <row r="232" spans="1:23" s="1" customFormat="1" ht="11.1" customHeight="1" x14ac:dyDescent="0.25">
      <c r="A232" s="4" t="s">
        <v>16</v>
      </c>
      <c r="B232" s="86" t="s">
        <v>173</v>
      </c>
      <c r="C232" s="90"/>
      <c r="D232" s="90"/>
      <c r="E232" s="87"/>
      <c r="F232" s="86" t="s">
        <v>174</v>
      </c>
      <c r="G232" s="87"/>
      <c r="H232" s="4" t="s">
        <v>23</v>
      </c>
      <c r="I232" s="5">
        <v>17.16</v>
      </c>
      <c r="J232" s="88"/>
      <c r="K232" s="89"/>
      <c r="L232" s="5">
        <f t="shared" ref="L232:L257" si="8">I232*J232</f>
        <v>0</v>
      </c>
    </row>
    <row r="233" spans="1:23" s="1" customFormat="1" ht="11.1" customHeight="1" x14ac:dyDescent="0.25">
      <c r="A233" s="4" t="s">
        <v>22</v>
      </c>
      <c r="B233" s="86" t="s">
        <v>195</v>
      </c>
      <c r="C233" s="90"/>
      <c r="D233" s="90"/>
      <c r="E233" s="87"/>
      <c r="F233" s="86" t="s">
        <v>196</v>
      </c>
      <c r="G233" s="87"/>
      <c r="H233" s="4" t="s">
        <v>95</v>
      </c>
      <c r="I233" s="5">
        <v>16.600000000000001</v>
      </c>
      <c r="J233" s="88"/>
      <c r="K233" s="89"/>
      <c r="L233" s="5">
        <f t="shared" si="8"/>
        <v>0</v>
      </c>
    </row>
    <row r="234" spans="1:23" s="1" customFormat="1" ht="11.1" customHeight="1" x14ac:dyDescent="0.25">
      <c r="A234" s="4" t="s">
        <v>24</v>
      </c>
      <c r="B234" s="86" t="s">
        <v>124</v>
      </c>
      <c r="C234" s="90"/>
      <c r="D234" s="90"/>
      <c r="E234" s="87"/>
      <c r="F234" s="86" t="s">
        <v>125</v>
      </c>
      <c r="G234" s="87"/>
      <c r="H234" s="4" t="s">
        <v>68</v>
      </c>
      <c r="I234" s="5">
        <v>6.86</v>
      </c>
      <c r="J234" s="88"/>
      <c r="K234" s="89"/>
      <c r="L234" s="5">
        <f t="shared" si="8"/>
        <v>0</v>
      </c>
    </row>
    <row r="235" spans="1:23" s="1" customFormat="1" ht="11.1" customHeight="1" x14ac:dyDescent="0.25">
      <c r="A235" s="4" t="s">
        <v>28</v>
      </c>
      <c r="B235" s="86" t="s">
        <v>126</v>
      </c>
      <c r="C235" s="90"/>
      <c r="D235" s="90"/>
      <c r="E235" s="87"/>
      <c r="F235" s="86" t="s">
        <v>127</v>
      </c>
      <c r="G235" s="87"/>
      <c r="H235" s="4" t="s">
        <v>68</v>
      </c>
      <c r="I235" s="5">
        <v>137.28</v>
      </c>
      <c r="J235" s="88"/>
      <c r="K235" s="89"/>
      <c r="L235" s="5">
        <f t="shared" si="8"/>
        <v>0</v>
      </c>
    </row>
    <row r="236" spans="1:23" s="1" customFormat="1" ht="11.1" customHeight="1" x14ac:dyDescent="0.25">
      <c r="A236" s="4" t="s">
        <v>32</v>
      </c>
      <c r="B236" s="86" t="s">
        <v>128</v>
      </c>
      <c r="C236" s="90"/>
      <c r="D236" s="90"/>
      <c r="E236" s="87"/>
      <c r="F236" s="86" t="s">
        <v>129</v>
      </c>
      <c r="G236" s="87"/>
      <c r="H236" s="4" t="s">
        <v>68</v>
      </c>
      <c r="I236" s="5">
        <v>6.86</v>
      </c>
      <c r="J236" s="88"/>
      <c r="K236" s="89"/>
      <c r="L236" s="5">
        <f t="shared" si="8"/>
        <v>0</v>
      </c>
    </row>
    <row r="237" spans="1:23" s="1" customFormat="1" ht="11.1" customHeight="1" x14ac:dyDescent="0.25">
      <c r="A237" s="4" t="s">
        <v>35</v>
      </c>
      <c r="B237" s="86" t="s">
        <v>170</v>
      </c>
      <c r="C237" s="90"/>
      <c r="D237" s="90"/>
      <c r="E237" s="87"/>
      <c r="F237" s="93" t="s">
        <v>171</v>
      </c>
      <c r="G237" s="94"/>
      <c r="H237" s="4" t="s">
        <v>68</v>
      </c>
      <c r="I237" s="5">
        <v>6.86</v>
      </c>
      <c r="J237" s="88"/>
      <c r="K237" s="89"/>
      <c r="L237" s="5">
        <f t="shared" si="8"/>
        <v>0</v>
      </c>
    </row>
    <row r="238" spans="1:23" s="1" customFormat="1" ht="11.1" customHeight="1" x14ac:dyDescent="0.25">
      <c r="A238" s="4" t="s">
        <v>38</v>
      </c>
      <c r="B238" s="86" t="s">
        <v>25</v>
      </c>
      <c r="C238" s="90"/>
      <c r="D238" s="90"/>
      <c r="E238" s="87"/>
      <c r="F238" s="86" t="s">
        <v>26</v>
      </c>
      <c r="G238" s="87"/>
      <c r="H238" s="4" t="s">
        <v>27</v>
      </c>
      <c r="I238" s="5">
        <v>96</v>
      </c>
      <c r="J238" s="88"/>
      <c r="K238" s="89"/>
      <c r="L238" s="5">
        <f t="shared" si="8"/>
        <v>0</v>
      </c>
    </row>
    <row r="239" spans="1:23" s="1" customFormat="1" ht="11.1" customHeight="1" x14ac:dyDescent="0.25">
      <c r="A239" s="4" t="s">
        <v>41</v>
      </c>
      <c r="B239" s="86" t="s">
        <v>29</v>
      </c>
      <c r="C239" s="90"/>
      <c r="D239" s="90"/>
      <c r="E239" s="87"/>
      <c r="F239" s="86" t="s">
        <v>30</v>
      </c>
      <c r="G239" s="87"/>
      <c r="H239" s="4" t="s">
        <v>31</v>
      </c>
      <c r="I239" s="5">
        <v>4</v>
      </c>
      <c r="J239" s="88"/>
      <c r="K239" s="89"/>
      <c r="L239" s="5">
        <f t="shared" si="8"/>
        <v>0</v>
      </c>
    </row>
    <row r="240" spans="1:23" s="1" customFormat="1" ht="21.95" customHeight="1" x14ac:dyDescent="0.25">
      <c r="A240" s="4" t="s">
        <v>44</v>
      </c>
      <c r="B240" s="86" t="s">
        <v>33</v>
      </c>
      <c r="C240" s="90"/>
      <c r="D240" s="90"/>
      <c r="E240" s="87"/>
      <c r="F240" s="86" t="s">
        <v>34</v>
      </c>
      <c r="G240" s="87"/>
      <c r="H240" s="4" t="s">
        <v>21</v>
      </c>
      <c r="I240" s="5">
        <v>42</v>
      </c>
      <c r="J240" s="88"/>
      <c r="K240" s="89"/>
      <c r="L240" s="5">
        <f>I240*J240</f>
        <v>0</v>
      </c>
    </row>
    <row r="241" spans="1:14" s="1" customFormat="1" ht="21.95" customHeight="1" x14ac:dyDescent="0.25">
      <c r="A241" s="4" t="s">
        <v>47</v>
      </c>
      <c r="B241" s="86" t="s">
        <v>36</v>
      </c>
      <c r="C241" s="90"/>
      <c r="D241" s="90"/>
      <c r="E241" s="87"/>
      <c r="F241" s="86" t="s">
        <v>37</v>
      </c>
      <c r="G241" s="87"/>
      <c r="H241" s="4" t="s">
        <v>21</v>
      </c>
      <c r="I241" s="5">
        <v>42</v>
      </c>
      <c r="J241" s="88"/>
      <c r="K241" s="89"/>
      <c r="L241" s="5">
        <f>I241*J241</f>
        <v>0</v>
      </c>
    </row>
    <row r="242" spans="1:14" s="1" customFormat="1" x14ac:dyDescent="0.25">
      <c r="A242" s="4" t="s">
        <v>50</v>
      </c>
      <c r="B242" s="86" t="s">
        <v>39</v>
      </c>
      <c r="C242" s="90"/>
      <c r="D242" s="90"/>
      <c r="E242" s="87"/>
      <c r="F242" s="86" t="s">
        <v>40</v>
      </c>
      <c r="G242" s="87"/>
      <c r="H242" s="4" t="s">
        <v>21</v>
      </c>
      <c r="I242" s="5">
        <v>26.1</v>
      </c>
      <c r="J242" s="88"/>
      <c r="K242" s="89"/>
      <c r="L242" s="5">
        <f t="shared" si="8"/>
        <v>0</v>
      </c>
    </row>
    <row r="243" spans="1:14" s="1" customFormat="1" x14ac:dyDescent="0.25">
      <c r="A243" s="4" t="s">
        <v>53</v>
      </c>
      <c r="B243" s="86" t="s">
        <v>42</v>
      </c>
      <c r="C243" s="90"/>
      <c r="D243" s="90"/>
      <c r="E243" s="87"/>
      <c r="F243" s="86" t="s">
        <v>43</v>
      </c>
      <c r="G243" s="87"/>
      <c r="H243" s="4" t="s">
        <v>21</v>
      </c>
      <c r="I243" s="5">
        <v>26.1</v>
      </c>
      <c r="J243" s="88"/>
      <c r="K243" s="89"/>
      <c r="L243" s="5">
        <f t="shared" si="8"/>
        <v>0</v>
      </c>
      <c r="N243" s="24"/>
    </row>
    <row r="244" spans="1:14" s="1" customFormat="1" ht="16.5" customHeight="1" x14ac:dyDescent="0.25">
      <c r="A244" s="4" t="s">
        <v>56</v>
      </c>
      <c r="B244" s="86" t="s">
        <v>45</v>
      </c>
      <c r="C244" s="90"/>
      <c r="D244" s="90"/>
      <c r="E244" s="87"/>
      <c r="F244" s="86" t="s">
        <v>46</v>
      </c>
      <c r="G244" s="87"/>
      <c r="H244" s="4" t="s">
        <v>23</v>
      </c>
      <c r="I244" s="5">
        <v>74.099999999999994</v>
      </c>
      <c r="J244" s="88"/>
      <c r="K244" s="89"/>
      <c r="L244" s="5">
        <f t="shared" si="8"/>
        <v>0</v>
      </c>
    </row>
    <row r="245" spans="1:14" s="1" customFormat="1" ht="16.5" customHeight="1" x14ac:dyDescent="0.25">
      <c r="A245" s="4" t="s">
        <v>59</v>
      </c>
      <c r="B245" s="86" t="s">
        <v>538</v>
      </c>
      <c r="C245" s="90"/>
      <c r="D245" s="90"/>
      <c r="E245" s="87"/>
      <c r="F245" s="86" t="s">
        <v>539</v>
      </c>
      <c r="G245" s="87"/>
      <c r="H245" s="4" t="s">
        <v>21</v>
      </c>
      <c r="I245" s="5">
        <v>42</v>
      </c>
      <c r="J245" s="88"/>
      <c r="K245" s="89"/>
      <c r="L245" s="5">
        <f t="shared" si="8"/>
        <v>0</v>
      </c>
    </row>
    <row r="246" spans="1:14" s="1" customFormat="1" x14ac:dyDescent="0.25">
      <c r="A246" s="4" t="s">
        <v>62</v>
      </c>
      <c r="B246" s="86" t="s">
        <v>540</v>
      </c>
      <c r="C246" s="90"/>
      <c r="D246" s="90"/>
      <c r="E246" s="87"/>
      <c r="F246" s="86" t="s">
        <v>541</v>
      </c>
      <c r="G246" s="87"/>
      <c r="H246" s="4" t="s">
        <v>21</v>
      </c>
      <c r="I246" s="5">
        <v>26.1</v>
      </c>
      <c r="J246" s="88"/>
      <c r="K246" s="89"/>
      <c r="L246" s="5">
        <f t="shared" si="8"/>
        <v>0</v>
      </c>
    </row>
    <row r="247" spans="1:14" s="1" customFormat="1" x14ac:dyDescent="0.25">
      <c r="A247" s="4" t="s">
        <v>65</v>
      </c>
      <c r="B247" s="86" t="s">
        <v>48</v>
      </c>
      <c r="C247" s="90"/>
      <c r="D247" s="90"/>
      <c r="E247" s="87"/>
      <c r="F247" s="86" t="s">
        <v>49</v>
      </c>
      <c r="G247" s="87"/>
      <c r="H247" s="4" t="s">
        <v>23</v>
      </c>
      <c r="I247" s="5">
        <v>74.099999999999994</v>
      </c>
      <c r="J247" s="88"/>
      <c r="K247" s="89"/>
      <c r="L247" s="5">
        <f t="shared" si="8"/>
        <v>0</v>
      </c>
      <c r="N247" s="24"/>
    </row>
    <row r="248" spans="1:14" s="1" customFormat="1" x14ac:dyDescent="0.25">
      <c r="A248" s="4" t="s">
        <v>69</v>
      </c>
      <c r="B248" s="86" t="s">
        <v>542</v>
      </c>
      <c r="C248" s="90"/>
      <c r="D248" s="90"/>
      <c r="E248" s="87"/>
      <c r="F248" s="86" t="s">
        <v>543</v>
      </c>
      <c r="G248" s="87"/>
      <c r="H248" s="4" t="s">
        <v>21</v>
      </c>
      <c r="I248" s="5">
        <v>42</v>
      </c>
      <c r="J248" s="88"/>
      <c r="K248" s="89"/>
      <c r="L248" s="5">
        <f t="shared" si="8"/>
        <v>0</v>
      </c>
      <c r="N248" s="24"/>
    </row>
    <row r="249" spans="1:14" s="1" customFormat="1" x14ac:dyDescent="0.25">
      <c r="A249" s="4" t="s">
        <v>72</v>
      </c>
      <c r="B249" s="86" t="s">
        <v>544</v>
      </c>
      <c r="C249" s="90"/>
      <c r="D249" s="90"/>
      <c r="E249" s="87"/>
      <c r="F249" s="86" t="s">
        <v>545</v>
      </c>
      <c r="G249" s="87"/>
      <c r="H249" s="4" t="s">
        <v>21</v>
      </c>
      <c r="I249" s="5">
        <v>26.1</v>
      </c>
      <c r="J249" s="88"/>
      <c r="K249" s="89"/>
      <c r="L249" s="5">
        <f t="shared" si="8"/>
        <v>0</v>
      </c>
      <c r="N249" s="24"/>
    </row>
    <row r="250" spans="1:14" s="1" customFormat="1" ht="11.1" customHeight="1" x14ac:dyDescent="0.25">
      <c r="A250" s="4" t="s">
        <v>75</v>
      </c>
      <c r="B250" s="86" t="s">
        <v>51</v>
      </c>
      <c r="C250" s="90"/>
      <c r="D250" s="90"/>
      <c r="E250" s="87"/>
      <c r="F250" s="86" t="s">
        <v>52</v>
      </c>
      <c r="G250" s="87"/>
      <c r="H250" s="4" t="s">
        <v>21</v>
      </c>
      <c r="I250" s="5">
        <v>42</v>
      </c>
      <c r="J250" s="88"/>
      <c r="K250" s="89"/>
      <c r="L250" s="5">
        <f t="shared" si="8"/>
        <v>0</v>
      </c>
    </row>
    <row r="251" spans="1:14" s="1" customFormat="1" ht="11.1" customHeight="1" x14ac:dyDescent="0.25">
      <c r="A251" s="4" t="s">
        <v>78</v>
      </c>
      <c r="B251" s="86" t="s">
        <v>54</v>
      </c>
      <c r="C251" s="90"/>
      <c r="D251" s="90"/>
      <c r="E251" s="87"/>
      <c r="F251" s="86" t="s">
        <v>55</v>
      </c>
      <c r="G251" s="87"/>
      <c r="H251" s="4" t="s">
        <v>21</v>
      </c>
      <c r="I251" s="5">
        <v>26.1</v>
      </c>
      <c r="J251" s="95"/>
      <c r="K251" s="96"/>
      <c r="L251" s="5">
        <f t="shared" si="8"/>
        <v>0</v>
      </c>
    </row>
    <row r="252" spans="1:14" s="1" customFormat="1" ht="11.1" customHeight="1" x14ac:dyDescent="0.25">
      <c r="A252" s="4" t="s">
        <v>79</v>
      </c>
      <c r="B252" s="86" t="s">
        <v>57</v>
      </c>
      <c r="C252" s="90"/>
      <c r="D252" s="90"/>
      <c r="E252" s="87"/>
      <c r="F252" s="86" t="s">
        <v>58</v>
      </c>
      <c r="G252" s="87"/>
      <c r="H252" s="4" t="s">
        <v>21</v>
      </c>
      <c r="I252" s="5">
        <v>68.099999999999994</v>
      </c>
      <c r="J252" s="88"/>
      <c r="K252" s="89"/>
      <c r="L252" s="5">
        <f t="shared" si="8"/>
        <v>0</v>
      </c>
    </row>
    <row r="253" spans="1:14" s="1" customFormat="1" ht="12" customHeight="1" x14ac:dyDescent="0.25">
      <c r="A253" s="4" t="s">
        <v>82</v>
      </c>
      <c r="B253" s="86" t="s">
        <v>60</v>
      </c>
      <c r="C253" s="90"/>
      <c r="D253" s="90"/>
      <c r="E253" s="87"/>
      <c r="F253" s="86" t="s">
        <v>61</v>
      </c>
      <c r="G253" s="87"/>
      <c r="H253" s="4" t="s">
        <v>21</v>
      </c>
      <c r="I253" s="5">
        <v>68.099999999999994</v>
      </c>
      <c r="J253" s="88"/>
      <c r="K253" s="89"/>
      <c r="L253" s="5">
        <f t="shared" si="8"/>
        <v>0</v>
      </c>
    </row>
    <row r="254" spans="1:14" s="1" customFormat="1" ht="11.1" customHeight="1" x14ac:dyDescent="0.25">
      <c r="A254" s="4" t="s">
        <v>85</v>
      </c>
      <c r="B254" s="86" t="s">
        <v>63</v>
      </c>
      <c r="C254" s="90"/>
      <c r="D254" s="90"/>
      <c r="E254" s="87"/>
      <c r="F254" s="86" t="s">
        <v>64</v>
      </c>
      <c r="G254" s="87"/>
      <c r="H254" s="4" t="s">
        <v>21</v>
      </c>
      <c r="I254" s="5">
        <v>16.600000000000001</v>
      </c>
      <c r="J254" s="88"/>
      <c r="K254" s="89"/>
      <c r="L254" s="5">
        <f t="shared" si="8"/>
        <v>0</v>
      </c>
    </row>
    <row r="255" spans="1:14" s="1" customFormat="1" ht="11.1" customHeight="1" x14ac:dyDescent="0.25">
      <c r="A255" s="4" t="s">
        <v>88</v>
      </c>
      <c r="B255" s="86" t="s">
        <v>66</v>
      </c>
      <c r="C255" s="90"/>
      <c r="D255" s="90"/>
      <c r="E255" s="87"/>
      <c r="F255" s="86" t="s">
        <v>67</v>
      </c>
      <c r="G255" s="87"/>
      <c r="H255" s="4" t="s">
        <v>68</v>
      </c>
      <c r="I255" s="5">
        <v>33.200000000000003</v>
      </c>
      <c r="J255" s="88"/>
      <c r="K255" s="89"/>
      <c r="L255" s="5">
        <f t="shared" si="8"/>
        <v>0</v>
      </c>
    </row>
    <row r="256" spans="1:14" s="1" customFormat="1" ht="11.1" customHeight="1" x14ac:dyDescent="0.25">
      <c r="A256" s="4" t="s">
        <v>175</v>
      </c>
      <c r="B256" s="86" t="s">
        <v>70</v>
      </c>
      <c r="C256" s="90"/>
      <c r="D256" s="90"/>
      <c r="E256" s="87"/>
      <c r="F256" s="86" t="s">
        <v>71</v>
      </c>
      <c r="G256" s="87"/>
      <c r="H256" s="4" t="s">
        <v>68</v>
      </c>
      <c r="I256" s="5">
        <v>33.200000000000003</v>
      </c>
      <c r="J256" s="88"/>
      <c r="K256" s="89"/>
      <c r="L256" s="5">
        <f t="shared" si="8"/>
        <v>0</v>
      </c>
    </row>
    <row r="257" spans="1:12" s="1" customFormat="1" ht="12" customHeight="1" x14ac:dyDescent="0.25">
      <c r="A257" s="4" t="s">
        <v>176</v>
      </c>
      <c r="B257" s="86" t="s">
        <v>73</v>
      </c>
      <c r="C257" s="90"/>
      <c r="D257" s="90"/>
      <c r="E257" s="87"/>
      <c r="F257" s="86" t="s">
        <v>74</v>
      </c>
      <c r="G257" s="87"/>
      <c r="H257" s="4" t="s">
        <v>21</v>
      </c>
      <c r="I257" s="5">
        <v>8.8000000000000007</v>
      </c>
      <c r="J257" s="88"/>
      <c r="K257" s="89"/>
      <c r="L257" s="5">
        <f t="shared" si="8"/>
        <v>0</v>
      </c>
    </row>
    <row r="258" spans="1:12" s="1" customFormat="1" ht="14.25" customHeight="1" x14ac:dyDescent="0.25">
      <c r="B258" s="92" t="s">
        <v>16</v>
      </c>
      <c r="C258" s="92"/>
      <c r="D258" s="92"/>
      <c r="E258" s="92"/>
      <c r="F258" s="92" t="s">
        <v>18</v>
      </c>
      <c r="G258" s="92"/>
      <c r="H258" s="92"/>
      <c r="I258" s="92"/>
      <c r="J258" s="8"/>
      <c r="K258" s="8"/>
      <c r="L258" s="8">
        <f>SUM(L232:L257)</f>
        <v>0</v>
      </c>
    </row>
    <row r="259" spans="1:12" s="1" customFormat="1" ht="11.1" customHeight="1" x14ac:dyDescent="0.25"/>
    <row r="260" spans="1:12" s="1" customFormat="1" ht="21.95" customHeight="1" x14ac:dyDescent="0.25">
      <c r="B260" s="91" t="s">
        <v>24</v>
      </c>
      <c r="C260" s="91"/>
      <c r="D260" s="91"/>
      <c r="E260" s="91"/>
      <c r="F260" s="91" t="s">
        <v>198</v>
      </c>
      <c r="G260" s="91"/>
      <c r="H260" s="91"/>
      <c r="I260" s="91"/>
      <c r="J260" s="91"/>
      <c r="K260" s="91"/>
      <c r="L260" s="91"/>
    </row>
    <row r="261" spans="1:12" s="1" customFormat="1" ht="11.1" customHeight="1" x14ac:dyDescent="0.25">
      <c r="A261" s="4" t="s">
        <v>16</v>
      </c>
      <c r="B261" s="86" t="s">
        <v>199</v>
      </c>
      <c r="C261" s="90"/>
      <c r="D261" s="90"/>
      <c r="E261" s="87"/>
      <c r="F261" s="86" t="s">
        <v>200</v>
      </c>
      <c r="G261" s="87"/>
      <c r="H261" s="4" t="s">
        <v>107</v>
      </c>
      <c r="I261" s="5">
        <v>1</v>
      </c>
      <c r="J261" s="88"/>
      <c r="K261" s="89"/>
      <c r="L261" s="5">
        <f>I261*J261</f>
        <v>0</v>
      </c>
    </row>
    <row r="262" spans="1:12" s="1" customFormat="1" ht="11.1" customHeight="1" x14ac:dyDescent="0.25">
      <c r="B262" s="92" t="s">
        <v>24</v>
      </c>
      <c r="C262" s="92"/>
      <c r="D262" s="92"/>
      <c r="E262" s="92"/>
      <c r="F262" s="92" t="s">
        <v>198</v>
      </c>
      <c r="G262" s="92"/>
      <c r="H262" s="92"/>
      <c r="I262" s="92"/>
      <c r="J262" s="8"/>
      <c r="K262" s="8"/>
      <c r="L262" s="8">
        <f>SUM(L261)</f>
        <v>0</v>
      </c>
    </row>
    <row r="263" spans="1:12" s="1" customFormat="1" ht="3" customHeight="1" x14ac:dyDescent="0.25"/>
    <row r="264" spans="1:12" s="1" customFormat="1" ht="11.1" customHeight="1" x14ac:dyDescent="0.25">
      <c r="B264" s="91" t="s">
        <v>28</v>
      </c>
      <c r="C264" s="91"/>
      <c r="D264" s="91"/>
      <c r="E264" s="91"/>
      <c r="F264" s="91" t="s">
        <v>100</v>
      </c>
      <c r="G264" s="91"/>
      <c r="H264" s="91"/>
      <c r="I264" s="91"/>
      <c r="J264" s="91"/>
      <c r="K264" s="91"/>
      <c r="L264" s="91"/>
    </row>
    <row r="265" spans="1:12" s="1" customFormat="1" ht="11.1" customHeight="1" x14ac:dyDescent="0.25">
      <c r="A265" s="4" t="s">
        <v>16</v>
      </c>
      <c r="B265" s="86" t="s">
        <v>201</v>
      </c>
      <c r="C265" s="90"/>
      <c r="D265" s="90"/>
      <c r="E265" s="87"/>
      <c r="F265" s="86" t="s">
        <v>202</v>
      </c>
      <c r="G265" s="87"/>
      <c r="H265" s="4" t="s">
        <v>21</v>
      </c>
      <c r="I265" s="5">
        <v>6.26</v>
      </c>
      <c r="J265" s="88"/>
      <c r="K265" s="89"/>
      <c r="L265" s="5">
        <f>I265*J265</f>
        <v>0</v>
      </c>
    </row>
    <row r="266" spans="1:12" s="1" customFormat="1" ht="11.1" customHeight="1" x14ac:dyDescent="0.25">
      <c r="A266" s="4" t="s">
        <v>22</v>
      </c>
      <c r="B266" s="86" t="s">
        <v>203</v>
      </c>
      <c r="C266" s="90"/>
      <c r="D266" s="90"/>
      <c r="E266" s="87"/>
      <c r="F266" s="93" t="s">
        <v>204</v>
      </c>
      <c r="G266" s="94"/>
      <c r="H266" s="4" t="s">
        <v>68</v>
      </c>
      <c r="I266" s="5">
        <v>0.49</v>
      </c>
      <c r="J266" s="88"/>
      <c r="K266" s="89"/>
      <c r="L266" s="5">
        <f>I266*J266</f>
        <v>0</v>
      </c>
    </row>
    <row r="267" spans="1:12" s="1" customFormat="1" ht="9" customHeight="1" x14ac:dyDescent="0.25">
      <c r="B267" s="92" t="s">
        <v>28</v>
      </c>
      <c r="C267" s="92"/>
      <c r="D267" s="92"/>
      <c r="E267" s="92"/>
      <c r="F267" s="92" t="s">
        <v>100</v>
      </c>
      <c r="G267" s="92"/>
      <c r="H267" s="92"/>
      <c r="I267" s="92"/>
      <c r="J267" s="8"/>
      <c r="K267" s="8"/>
      <c r="L267" s="8">
        <f>SUM(L265:L266)</f>
        <v>0</v>
      </c>
    </row>
    <row r="268" spans="1:12" s="1" customFormat="1" ht="11.1" customHeight="1" x14ac:dyDescent="0.25"/>
    <row r="269" spans="1:12" s="1" customFormat="1" ht="11.1" customHeight="1" x14ac:dyDescent="0.25">
      <c r="B269" s="91" t="s">
        <v>32</v>
      </c>
      <c r="C269" s="91"/>
      <c r="D269" s="91"/>
      <c r="E269" s="91"/>
      <c r="F269" s="91" t="s">
        <v>103</v>
      </c>
      <c r="G269" s="91"/>
      <c r="H269" s="91"/>
      <c r="I269" s="91"/>
      <c r="J269" s="91"/>
      <c r="K269" s="91"/>
      <c r="L269" s="91"/>
    </row>
    <row r="270" spans="1:12" s="1" customFormat="1" ht="11.1" customHeight="1" x14ac:dyDescent="0.25">
      <c r="A270" s="4" t="s">
        <v>16</v>
      </c>
      <c r="B270" s="86" t="s">
        <v>104</v>
      </c>
      <c r="C270" s="90"/>
      <c r="D270" s="90"/>
      <c r="E270" s="87"/>
      <c r="F270" s="86" t="s">
        <v>105</v>
      </c>
      <c r="G270" s="87"/>
      <c r="H270" s="4" t="s">
        <v>23</v>
      </c>
      <c r="I270" s="5">
        <v>17.16</v>
      </c>
      <c r="J270" s="88"/>
      <c r="K270" s="89"/>
      <c r="L270" s="5">
        <f>I270*J270</f>
        <v>0</v>
      </c>
    </row>
    <row r="271" spans="1:12" s="1" customFormat="1" ht="11.1" customHeight="1" x14ac:dyDescent="0.25">
      <c r="A271" s="4" t="s">
        <v>22</v>
      </c>
      <c r="B271" s="86" t="s">
        <v>144</v>
      </c>
      <c r="C271" s="90"/>
      <c r="D271" s="90"/>
      <c r="E271" s="87"/>
      <c r="F271" s="86" t="s">
        <v>145</v>
      </c>
      <c r="G271" s="87"/>
      <c r="H271" s="4" t="s">
        <v>23</v>
      </c>
      <c r="I271" s="5">
        <v>17.16</v>
      </c>
      <c r="J271" s="88"/>
      <c r="K271" s="89"/>
      <c r="L271" s="5">
        <f>I271*J271</f>
        <v>0</v>
      </c>
    </row>
    <row r="272" spans="1:12" s="1" customFormat="1" ht="15" customHeight="1" x14ac:dyDescent="0.25">
      <c r="A272" s="4" t="s">
        <v>24</v>
      </c>
      <c r="B272" s="86" t="s">
        <v>182</v>
      </c>
      <c r="C272" s="90"/>
      <c r="D272" s="90"/>
      <c r="E272" s="87"/>
      <c r="F272" s="86" t="s">
        <v>183</v>
      </c>
      <c r="G272" s="87"/>
      <c r="H272" s="4" t="s">
        <v>23</v>
      </c>
      <c r="I272" s="5">
        <v>17.16</v>
      </c>
      <c r="J272" s="88"/>
      <c r="K272" s="89"/>
      <c r="L272" s="5">
        <f>I272*J272</f>
        <v>0</v>
      </c>
    </row>
    <row r="273" spans="1:23" s="1" customFormat="1" ht="21.95" customHeight="1" x14ac:dyDescent="0.25">
      <c r="A273" s="4" t="s">
        <v>28</v>
      </c>
      <c r="B273" s="86" t="s">
        <v>148</v>
      </c>
      <c r="C273" s="90"/>
      <c r="D273" s="90"/>
      <c r="E273" s="87"/>
      <c r="F273" s="86" t="s">
        <v>149</v>
      </c>
      <c r="G273" s="87"/>
      <c r="H273" s="4" t="s">
        <v>23</v>
      </c>
      <c r="I273" s="5">
        <v>10</v>
      </c>
      <c r="J273" s="88"/>
      <c r="K273" s="89"/>
      <c r="L273" s="5">
        <f>I273*J273</f>
        <v>0</v>
      </c>
    </row>
    <row r="274" spans="1:23" s="1" customFormat="1" ht="11.1" customHeight="1" x14ac:dyDescent="0.25">
      <c r="B274" s="92" t="s">
        <v>32</v>
      </c>
      <c r="C274" s="92"/>
      <c r="D274" s="92"/>
      <c r="E274" s="92"/>
      <c r="F274" s="92" t="s">
        <v>103</v>
      </c>
      <c r="G274" s="92"/>
      <c r="H274" s="92"/>
      <c r="I274" s="92"/>
      <c r="J274" s="8"/>
      <c r="K274" s="8"/>
      <c r="L274" s="8">
        <f>SUM(L270:L273)</f>
        <v>0</v>
      </c>
    </row>
    <row r="275" spans="1:23" s="1" customFormat="1" ht="21.95" customHeight="1" x14ac:dyDescent="0.25">
      <c r="B275" s="91" t="s">
        <v>41</v>
      </c>
      <c r="C275" s="91"/>
      <c r="D275" s="91"/>
      <c r="E275" s="91"/>
      <c r="F275" s="91" t="s">
        <v>106</v>
      </c>
      <c r="G275" s="91"/>
      <c r="H275" s="91"/>
      <c r="I275" s="91"/>
      <c r="J275" s="91"/>
      <c r="K275" s="91"/>
      <c r="L275" s="91"/>
    </row>
    <row r="276" spans="1:23" s="1" customFormat="1" ht="11.1" customHeight="1" x14ac:dyDescent="0.25">
      <c r="A276" s="4" t="s">
        <v>16</v>
      </c>
      <c r="B276" s="86" t="s">
        <v>205</v>
      </c>
      <c r="C276" s="90"/>
      <c r="D276" s="90"/>
      <c r="E276" s="87"/>
      <c r="F276" s="93" t="s">
        <v>206</v>
      </c>
      <c r="G276" s="94"/>
      <c r="H276" s="4" t="s">
        <v>21</v>
      </c>
      <c r="I276" s="5">
        <v>13.51</v>
      </c>
      <c r="J276" s="88"/>
      <c r="K276" s="89"/>
      <c r="L276" s="5">
        <f>I276*J276</f>
        <v>0</v>
      </c>
    </row>
    <row r="277" spans="1:23" s="1" customFormat="1" ht="21.95" customHeight="1" x14ac:dyDescent="0.25">
      <c r="A277" s="4" t="s">
        <v>22</v>
      </c>
      <c r="B277" s="86" t="s">
        <v>119</v>
      </c>
      <c r="C277" s="90"/>
      <c r="D277" s="90"/>
      <c r="E277" s="87"/>
      <c r="F277" s="86" t="s">
        <v>120</v>
      </c>
      <c r="G277" s="87"/>
      <c r="H277" s="4" t="s">
        <v>110</v>
      </c>
      <c r="I277" s="5">
        <v>1</v>
      </c>
      <c r="J277" s="88"/>
      <c r="K277" s="89"/>
      <c r="L277" s="5">
        <f>I277*J277</f>
        <v>0</v>
      </c>
    </row>
    <row r="278" spans="1:23" s="1" customFormat="1" ht="11.1" customHeight="1" x14ac:dyDescent="0.25">
      <c r="B278" s="92" t="s">
        <v>41</v>
      </c>
      <c r="C278" s="92"/>
      <c r="D278" s="92"/>
      <c r="E278" s="92"/>
      <c r="F278" s="92" t="s">
        <v>106</v>
      </c>
      <c r="G278" s="92"/>
      <c r="H278" s="92"/>
      <c r="I278" s="92"/>
      <c r="J278" s="8"/>
      <c r="K278" s="8"/>
      <c r="L278" s="8">
        <f>SUM(L276:L277)</f>
        <v>0</v>
      </c>
    </row>
    <row r="279" spans="1:23" s="1" customFormat="1" ht="11.1" customHeight="1" x14ac:dyDescent="0.25"/>
    <row r="280" spans="1:23" s="1" customFormat="1" ht="11.1" customHeight="1" x14ac:dyDescent="0.25">
      <c r="B280" s="91" t="s">
        <v>44</v>
      </c>
      <c r="C280" s="91"/>
      <c r="D280" s="91"/>
      <c r="E280" s="91"/>
      <c r="F280" s="91" t="s">
        <v>123</v>
      </c>
      <c r="G280" s="91"/>
      <c r="H280" s="91"/>
      <c r="I280" s="91"/>
      <c r="J280" s="91"/>
      <c r="K280" s="91"/>
      <c r="L280" s="91"/>
    </row>
    <row r="281" spans="1:23" s="1" customFormat="1" ht="11.1" customHeight="1" x14ac:dyDescent="0.25">
      <c r="A281" s="4" t="s">
        <v>16</v>
      </c>
      <c r="B281" s="86" t="s">
        <v>130</v>
      </c>
      <c r="C281" s="90"/>
      <c r="D281" s="90"/>
      <c r="E281" s="87"/>
      <c r="F281" s="86" t="s">
        <v>131</v>
      </c>
      <c r="G281" s="87"/>
      <c r="H281" s="4" t="s">
        <v>68</v>
      </c>
      <c r="I281" s="5">
        <v>62.2</v>
      </c>
      <c r="J281" s="88"/>
      <c r="K281" s="89"/>
      <c r="L281" s="5">
        <f>I281*J281</f>
        <v>0</v>
      </c>
    </row>
    <row r="282" spans="1:23" s="1" customFormat="1" ht="11.1" customHeight="1" x14ac:dyDescent="0.25">
      <c r="B282" s="92" t="s">
        <v>44</v>
      </c>
      <c r="C282" s="92"/>
      <c r="D282" s="92"/>
      <c r="E282" s="92"/>
      <c r="F282" s="92" t="s">
        <v>123</v>
      </c>
      <c r="G282" s="92"/>
      <c r="H282" s="92"/>
      <c r="I282" s="92"/>
      <c r="J282" s="8"/>
      <c r="K282" s="8"/>
      <c r="L282" s="8">
        <f>SUM(L281)</f>
        <v>0</v>
      </c>
      <c r="N282" s="14"/>
      <c r="O282" s="14"/>
      <c r="P282" s="14"/>
      <c r="Q282" s="14"/>
      <c r="R282" s="14"/>
      <c r="S282" s="14"/>
      <c r="T282" s="14"/>
      <c r="U282" s="14"/>
      <c r="V282" s="14"/>
      <c r="W282" s="14"/>
    </row>
    <row r="283" spans="1:23" s="1" customFormat="1" ht="11.1" customHeight="1" x14ac:dyDescent="0.25"/>
    <row r="284" spans="1:23" s="1" customFormat="1" ht="11.1" customHeight="1" x14ac:dyDescent="0.25">
      <c r="B284" s="91" t="s">
        <v>207</v>
      </c>
      <c r="C284" s="91"/>
      <c r="D284" s="91"/>
      <c r="E284" s="91"/>
      <c r="F284" s="91" t="s">
        <v>208</v>
      </c>
      <c r="G284" s="91"/>
      <c r="H284" s="91"/>
      <c r="I284" s="91"/>
      <c r="J284" s="91"/>
      <c r="K284" s="91"/>
      <c r="L284" s="91"/>
      <c r="P284" s="43"/>
    </row>
    <row r="285" spans="1:23" s="14" customFormat="1" ht="16.5" customHeight="1" x14ac:dyDescent="0.25">
      <c r="A285" s="4" t="s">
        <v>16</v>
      </c>
      <c r="B285" s="86" t="s">
        <v>217</v>
      </c>
      <c r="C285" s="90"/>
      <c r="D285" s="90"/>
      <c r="E285" s="87"/>
      <c r="F285" s="86" t="s">
        <v>218</v>
      </c>
      <c r="G285" s="87"/>
      <c r="H285" s="4" t="s">
        <v>219</v>
      </c>
      <c r="I285" s="5" t="s">
        <v>220</v>
      </c>
      <c r="J285" s="88"/>
      <c r="K285" s="89"/>
      <c r="L285" s="5">
        <f>I285*J285</f>
        <v>0</v>
      </c>
      <c r="N285" s="1"/>
      <c r="O285" s="1"/>
      <c r="P285" s="1"/>
      <c r="Q285" s="1"/>
    </row>
    <row r="286" spans="1:23" s="1" customFormat="1" ht="22.5" customHeight="1" x14ac:dyDescent="0.25">
      <c r="A286" s="4" t="s">
        <v>22</v>
      </c>
      <c r="B286" s="86" t="s">
        <v>534</v>
      </c>
      <c r="C286" s="90"/>
      <c r="D286" s="90"/>
      <c r="E286" s="87"/>
      <c r="F286" s="93" t="s">
        <v>535</v>
      </c>
      <c r="G286" s="94"/>
      <c r="H286" s="4" t="s">
        <v>21</v>
      </c>
      <c r="I286" s="5">
        <v>10</v>
      </c>
      <c r="J286" s="88"/>
      <c r="K286" s="89"/>
      <c r="L286" s="5">
        <f t="shared" ref="L286:L287" si="9">I286*J286</f>
        <v>0</v>
      </c>
    </row>
    <row r="287" spans="1:23" s="1" customFormat="1" ht="20.25" customHeight="1" x14ac:dyDescent="0.25">
      <c r="A287" s="4" t="s">
        <v>24</v>
      </c>
      <c r="B287" s="86" t="s">
        <v>537</v>
      </c>
      <c r="C287" s="90"/>
      <c r="D287" s="90"/>
      <c r="E287" s="87"/>
      <c r="F287" s="93" t="s">
        <v>536</v>
      </c>
      <c r="G287" s="94"/>
      <c r="H287" s="4" t="s">
        <v>21</v>
      </c>
      <c r="I287" s="5">
        <v>10</v>
      </c>
      <c r="J287" s="88"/>
      <c r="K287" s="89"/>
      <c r="L287" s="5">
        <f t="shared" si="9"/>
        <v>0</v>
      </c>
    </row>
    <row r="288" spans="1:23" s="1" customFormat="1" ht="11.1" customHeight="1" x14ac:dyDescent="0.25">
      <c r="A288" s="4" t="s">
        <v>28</v>
      </c>
      <c r="B288" s="86" t="s">
        <v>51</v>
      </c>
      <c r="C288" s="90"/>
      <c r="D288" s="90"/>
      <c r="E288" s="87"/>
      <c r="F288" s="86" t="s">
        <v>52</v>
      </c>
      <c r="G288" s="87"/>
      <c r="H288" s="4" t="s">
        <v>21</v>
      </c>
      <c r="I288" s="5">
        <v>10</v>
      </c>
      <c r="J288" s="88"/>
      <c r="K288" s="89"/>
      <c r="L288" s="5">
        <f t="shared" ref="L288:L301" si="10">I288*J288</f>
        <v>0</v>
      </c>
    </row>
    <row r="289" spans="1:23" s="1" customFormat="1" ht="21.95" customHeight="1" x14ac:dyDescent="0.25">
      <c r="A289" s="4" t="s">
        <v>32</v>
      </c>
      <c r="B289" s="86" t="s">
        <v>60</v>
      </c>
      <c r="C289" s="90"/>
      <c r="D289" s="90"/>
      <c r="E289" s="87"/>
      <c r="F289" s="86" t="s">
        <v>61</v>
      </c>
      <c r="G289" s="87"/>
      <c r="H289" s="4" t="s">
        <v>21</v>
      </c>
      <c r="I289" s="5">
        <v>10</v>
      </c>
      <c r="J289" s="88"/>
      <c r="K289" s="89"/>
      <c r="L289" s="5">
        <f t="shared" si="10"/>
        <v>0</v>
      </c>
    </row>
    <row r="290" spans="1:23" s="1" customFormat="1" ht="11.1" customHeight="1" x14ac:dyDescent="0.25">
      <c r="A290" s="4" t="s">
        <v>35</v>
      </c>
      <c r="B290" s="86" t="s">
        <v>101</v>
      </c>
      <c r="C290" s="90"/>
      <c r="D290" s="90"/>
      <c r="E290" s="87"/>
      <c r="F290" s="100" t="s">
        <v>102</v>
      </c>
      <c r="G290" s="102"/>
      <c r="H290" s="4" t="s">
        <v>21</v>
      </c>
      <c r="I290" s="5">
        <v>1</v>
      </c>
      <c r="J290" s="88"/>
      <c r="K290" s="89"/>
      <c r="L290" s="5">
        <f>I290*J290</f>
        <v>0</v>
      </c>
    </row>
    <row r="291" spans="1:23" s="1" customFormat="1" ht="11.1" customHeight="1" x14ac:dyDescent="0.25">
      <c r="A291" s="4" t="s">
        <v>38</v>
      </c>
      <c r="B291" s="86" t="s">
        <v>528</v>
      </c>
      <c r="C291" s="90"/>
      <c r="D291" s="90"/>
      <c r="E291" s="87"/>
      <c r="F291" s="93" t="s">
        <v>529</v>
      </c>
      <c r="G291" s="94"/>
      <c r="H291" s="4" t="s">
        <v>95</v>
      </c>
      <c r="I291" s="5">
        <v>170</v>
      </c>
      <c r="J291" s="88"/>
      <c r="K291" s="89"/>
      <c r="L291" s="5">
        <f>I291*J291</f>
        <v>0</v>
      </c>
    </row>
    <row r="292" spans="1:23" s="1" customFormat="1" ht="12" customHeight="1" x14ac:dyDescent="0.25">
      <c r="A292" s="4" t="s">
        <v>41</v>
      </c>
      <c r="B292" s="86" t="s">
        <v>209</v>
      </c>
      <c r="C292" s="90"/>
      <c r="D292" s="90"/>
      <c r="E292" s="87"/>
      <c r="F292" s="86" t="s">
        <v>210</v>
      </c>
      <c r="G292" s="87"/>
      <c r="H292" s="4" t="s">
        <v>95</v>
      </c>
      <c r="I292" s="5">
        <v>170</v>
      </c>
      <c r="J292" s="88"/>
      <c r="K292" s="89"/>
      <c r="L292" s="5">
        <f>I292*J292</f>
        <v>0</v>
      </c>
      <c r="N292" s="24"/>
    </row>
    <row r="293" spans="1:23" s="1" customFormat="1" ht="12" customHeight="1" x14ac:dyDescent="0.25">
      <c r="A293" s="4" t="s">
        <v>44</v>
      </c>
      <c r="B293" s="86" t="s">
        <v>530</v>
      </c>
      <c r="C293" s="90"/>
      <c r="D293" s="90"/>
      <c r="E293" s="87"/>
      <c r="F293" s="86" t="s">
        <v>531</v>
      </c>
      <c r="G293" s="87"/>
      <c r="H293" s="4" t="s">
        <v>95</v>
      </c>
      <c r="I293" s="5">
        <v>150</v>
      </c>
      <c r="J293" s="88"/>
      <c r="K293" s="89"/>
      <c r="L293" s="5">
        <f>I293*J293</f>
        <v>0</v>
      </c>
      <c r="N293" s="24"/>
    </row>
    <row r="294" spans="1:23" s="1" customFormat="1" ht="11.1" customHeight="1" x14ac:dyDescent="0.25">
      <c r="A294" s="4" t="s">
        <v>47</v>
      </c>
      <c r="B294" s="86" t="s">
        <v>532</v>
      </c>
      <c r="C294" s="90"/>
      <c r="D294" s="90"/>
      <c r="E294" s="87"/>
      <c r="F294" s="100" t="s">
        <v>533</v>
      </c>
      <c r="G294" s="102"/>
      <c r="H294" s="4" t="s">
        <v>21</v>
      </c>
      <c r="I294" s="5">
        <v>4</v>
      </c>
      <c r="J294" s="88"/>
      <c r="K294" s="89"/>
      <c r="L294" s="5">
        <f t="shared" si="10"/>
        <v>0</v>
      </c>
    </row>
    <row r="295" spans="1:23" s="1" customFormat="1" ht="21.95" customHeight="1" x14ac:dyDescent="0.25">
      <c r="A295" s="4" t="s">
        <v>50</v>
      </c>
      <c r="B295" s="86" t="s">
        <v>76</v>
      </c>
      <c r="C295" s="90"/>
      <c r="D295" s="90"/>
      <c r="E295" s="87"/>
      <c r="F295" s="86" t="s">
        <v>77</v>
      </c>
      <c r="G295" s="87"/>
      <c r="H295" s="4" t="s">
        <v>68</v>
      </c>
      <c r="I295" s="5">
        <v>5</v>
      </c>
      <c r="J295" s="88"/>
      <c r="K295" s="89"/>
      <c r="L295" s="5">
        <f>I295*J295</f>
        <v>0</v>
      </c>
    </row>
    <row r="296" spans="1:23" s="1" customFormat="1" ht="11.1" customHeight="1" x14ac:dyDescent="0.25">
      <c r="A296" s="4" t="s">
        <v>53</v>
      </c>
      <c r="B296" s="86" t="s">
        <v>70</v>
      </c>
      <c r="C296" s="90"/>
      <c r="D296" s="90"/>
      <c r="E296" s="87"/>
      <c r="F296" s="86" t="s">
        <v>71</v>
      </c>
      <c r="G296" s="87"/>
      <c r="H296" s="4" t="s">
        <v>68</v>
      </c>
      <c r="I296" s="5">
        <v>5</v>
      </c>
      <c r="J296" s="88"/>
      <c r="K296" s="89"/>
      <c r="L296" s="5">
        <f>I296*J296</f>
        <v>0</v>
      </c>
    </row>
    <row r="297" spans="1:23" s="1" customFormat="1" ht="11.1" customHeight="1" x14ac:dyDescent="0.25">
      <c r="A297" s="4" t="s">
        <v>56</v>
      </c>
      <c r="B297" s="86" t="s">
        <v>73</v>
      </c>
      <c r="C297" s="90"/>
      <c r="D297" s="90"/>
      <c r="E297" s="87"/>
      <c r="F297" s="86" t="s">
        <v>74</v>
      </c>
      <c r="G297" s="87"/>
      <c r="H297" s="4" t="s">
        <v>21</v>
      </c>
      <c r="I297" s="5">
        <v>5</v>
      </c>
      <c r="J297" s="88"/>
      <c r="K297" s="89"/>
      <c r="L297" s="5">
        <f t="shared" si="10"/>
        <v>0</v>
      </c>
    </row>
    <row r="298" spans="1:23" s="1" customFormat="1" ht="11.1" customHeight="1" x14ac:dyDescent="0.25">
      <c r="A298" s="4" t="s">
        <v>59</v>
      </c>
      <c r="B298" s="86" t="s">
        <v>80</v>
      </c>
      <c r="C298" s="90"/>
      <c r="D298" s="90"/>
      <c r="E298" s="87"/>
      <c r="F298" s="93" t="s">
        <v>81</v>
      </c>
      <c r="G298" s="94"/>
      <c r="H298" s="4" t="s">
        <v>21</v>
      </c>
      <c r="I298" s="5">
        <v>1</v>
      </c>
      <c r="J298" s="88"/>
      <c r="K298" s="89"/>
      <c r="L298" s="5">
        <f t="shared" si="10"/>
        <v>0</v>
      </c>
    </row>
    <row r="299" spans="1:23" s="1" customFormat="1" ht="16.5" customHeight="1" x14ac:dyDescent="0.25">
      <c r="A299" s="4" t="s">
        <v>62</v>
      </c>
      <c r="B299" s="86" t="s">
        <v>83</v>
      </c>
      <c r="C299" s="90"/>
      <c r="D299" s="90"/>
      <c r="E299" s="87"/>
      <c r="F299" s="86" t="s">
        <v>84</v>
      </c>
      <c r="G299" s="87"/>
      <c r="H299" s="4" t="s">
        <v>21</v>
      </c>
      <c r="I299" s="5">
        <v>1</v>
      </c>
      <c r="J299" s="88"/>
      <c r="K299" s="89"/>
      <c r="L299" s="5">
        <f t="shared" si="10"/>
        <v>0</v>
      </c>
    </row>
    <row r="300" spans="1:23" s="1" customFormat="1" ht="11.1" customHeight="1" x14ac:dyDescent="0.25">
      <c r="A300" s="4" t="s">
        <v>65</v>
      </c>
      <c r="B300" s="86" t="s">
        <v>86</v>
      </c>
      <c r="C300" s="90"/>
      <c r="D300" s="90"/>
      <c r="E300" s="87"/>
      <c r="F300" s="93" t="s">
        <v>87</v>
      </c>
      <c r="G300" s="94"/>
      <c r="H300" s="4" t="s">
        <v>23</v>
      </c>
      <c r="I300" s="5">
        <v>30</v>
      </c>
      <c r="J300" s="88"/>
      <c r="K300" s="89"/>
      <c r="L300" s="5">
        <f t="shared" si="10"/>
        <v>0</v>
      </c>
    </row>
    <row r="301" spans="1:23" s="1" customFormat="1" ht="11.1" customHeight="1" x14ac:dyDescent="0.25">
      <c r="A301" s="4" t="s">
        <v>69</v>
      </c>
      <c r="B301" s="86" t="s">
        <v>89</v>
      </c>
      <c r="C301" s="90"/>
      <c r="D301" s="90"/>
      <c r="E301" s="87"/>
      <c r="F301" s="86" t="s">
        <v>90</v>
      </c>
      <c r="G301" s="87"/>
      <c r="H301" s="4" t="s">
        <v>91</v>
      </c>
      <c r="I301" s="5">
        <v>0.9</v>
      </c>
      <c r="J301" s="88"/>
      <c r="K301" s="89"/>
      <c r="L301" s="5">
        <f t="shared" si="10"/>
        <v>0</v>
      </c>
      <c r="N301" s="10"/>
      <c r="O301" s="10"/>
      <c r="P301" s="10"/>
      <c r="Q301" s="10"/>
      <c r="R301" s="10"/>
      <c r="S301" s="10"/>
      <c r="T301" s="10"/>
      <c r="U301" s="10"/>
      <c r="V301" s="10"/>
      <c r="W301" s="10"/>
    </row>
    <row r="302" spans="1:23" s="1" customFormat="1" ht="11.1" customHeight="1" x14ac:dyDescent="0.25">
      <c r="A302" s="4" t="s">
        <v>72</v>
      </c>
      <c r="B302" s="86" t="s">
        <v>211</v>
      </c>
      <c r="C302" s="90"/>
      <c r="D302" s="90"/>
      <c r="E302" s="87"/>
      <c r="F302" s="86" t="s">
        <v>212</v>
      </c>
      <c r="G302" s="87"/>
      <c r="H302" s="4" t="s">
        <v>110</v>
      </c>
      <c r="I302" s="5">
        <v>3</v>
      </c>
      <c r="J302" s="88"/>
      <c r="K302" s="89"/>
      <c r="L302" s="5">
        <f t="shared" ref="L302:L304" si="11">I302*J302</f>
        <v>0</v>
      </c>
      <c r="N302"/>
      <c r="O302"/>
      <c r="P302"/>
      <c r="Q302"/>
      <c r="R302"/>
      <c r="S302"/>
      <c r="T302"/>
      <c r="U302"/>
      <c r="V302"/>
      <c r="W302"/>
    </row>
    <row r="303" spans="1:23" s="1" customFormat="1" ht="11.1" customHeight="1" x14ac:dyDescent="0.25">
      <c r="A303" s="4" t="s">
        <v>75</v>
      </c>
      <c r="B303" s="86" t="s">
        <v>213</v>
      </c>
      <c r="C303" s="90"/>
      <c r="D303" s="90"/>
      <c r="E303" s="87"/>
      <c r="F303" s="86" t="s">
        <v>214</v>
      </c>
      <c r="G303" s="87"/>
      <c r="H303" s="4" t="s">
        <v>110</v>
      </c>
      <c r="I303" s="5">
        <v>1</v>
      </c>
      <c r="J303" s="88"/>
      <c r="K303" s="89"/>
      <c r="L303" s="5">
        <f t="shared" si="11"/>
        <v>0</v>
      </c>
      <c r="N303"/>
      <c r="O303"/>
      <c r="P303"/>
      <c r="Q303"/>
      <c r="R303"/>
      <c r="S303"/>
      <c r="T303"/>
      <c r="U303"/>
      <c r="V303"/>
      <c r="W303"/>
    </row>
    <row r="304" spans="1:23" s="10" customFormat="1" ht="15.95" customHeight="1" x14ac:dyDescent="0.25">
      <c r="A304" s="4" t="s">
        <v>78</v>
      </c>
      <c r="B304" s="86" t="s">
        <v>215</v>
      </c>
      <c r="C304" s="90"/>
      <c r="D304" s="90"/>
      <c r="E304" s="87"/>
      <c r="F304" s="86" t="s">
        <v>216</v>
      </c>
      <c r="G304" s="87"/>
      <c r="H304" s="4" t="s">
        <v>110</v>
      </c>
      <c r="I304" s="5">
        <v>1</v>
      </c>
      <c r="J304" s="88"/>
      <c r="K304" s="89"/>
      <c r="L304" s="5">
        <f t="shared" si="11"/>
        <v>0</v>
      </c>
      <c r="N304"/>
      <c r="O304"/>
      <c r="P304"/>
      <c r="Q304"/>
      <c r="R304"/>
      <c r="S304"/>
      <c r="T304"/>
      <c r="U304"/>
      <c r="V304"/>
      <c r="W304"/>
    </row>
    <row r="305" spans="1:12" x14ac:dyDescent="0.25">
      <c r="B305" s="92" t="s">
        <v>207</v>
      </c>
      <c r="C305" s="92"/>
      <c r="D305" s="92"/>
      <c r="E305" s="92"/>
      <c r="F305" s="92" t="s">
        <v>208</v>
      </c>
      <c r="G305" s="92"/>
      <c r="H305" s="92"/>
      <c r="I305" s="92"/>
      <c r="J305" s="8"/>
      <c r="K305" s="8"/>
      <c r="L305" s="8">
        <f>SUM(L285:L304)</f>
        <v>0</v>
      </c>
    </row>
    <row r="306" spans="1:12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B307" s="91" t="s">
        <v>221</v>
      </c>
      <c r="C307" s="91"/>
      <c r="D307" s="91"/>
      <c r="E307" s="91"/>
      <c r="F307" s="91" t="s">
        <v>222</v>
      </c>
      <c r="G307" s="91"/>
      <c r="H307" s="91"/>
      <c r="I307" s="91"/>
      <c r="J307" s="91"/>
      <c r="K307" s="91"/>
      <c r="L307" s="91"/>
    </row>
    <row r="308" spans="1:12" x14ac:dyDescent="0.25">
      <c r="A308" s="4" t="s">
        <v>16</v>
      </c>
      <c r="B308" s="86" t="s">
        <v>223</v>
      </c>
      <c r="C308" s="90"/>
      <c r="D308" s="90"/>
      <c r="E308" s="87"/>
      <c r="F308" s="86" t="s">
        <v>224</v>
      </c>
      <c r="G308" s="87"/>
      <c r="H308" s="4" t="s">
        <v>107</v>
      </c>
      <c r="I308" s="5">
        <v>2</v>
      </c>
      <c r="J308" s="88"/>
      <c r="K308" s="89"/>
      <c r="L308" s="5">
        <f>I308*J308</f>
        <v>0</v>
      </c>
    </row>
    <row r="309" spans="1:12" x14ac:dyDescent="0.25">
      <c r="A309" s="4" t="s">
        <v>22</v>
      </c>
      <c r="B309" s="86" t="s">
        <v>225</v>
      </c>
      <c r="C309" s="90"/>
      <c r="D309" s="90"/>
      <c r="E309" s="87"/>
      <c r="F309" s="86" t="s">
        <v>226</v>
      </c>
      <c r="G309" s="87"/>
      <c r="H309" s="4" t="s">
        <v>107</v>
      </c>
      <c r="I309" s="5">
        <v>1</v>
      </c>
      <c r="J309" s="88"/>
      <c r="K309" s="89"/>
      <c r="L309" s="5">
        <f>I309*J309</f>
        <v>0</v>
      </c>
    </row>
    <row r="310" spans="1:12" x14ac:dyDescent="0.25">
      <c r="A310" s="4" t="s">
        <v>24</v>
      </c>
      <c r="B310" s="86" t="s">
        <v>227</v>
      </c>
      <c r="C310" s="90"/>
      <c r="D310" s="90"/>
      <c r="E310" s="87"/>
      <c r="F310" s="86" t="s">
        <v>228</v>
      </c>
      <c r="G310" s="87"/>
      <c r="H310" s="4" t="s">
        <v>107</v>
      </c>
      <c r="I310" s="5">
        <v>1</v>
      </c>
      <c r="J310" s="88"/>
      <c r="K310" s="89"/>
      <c r="L310" s="5">
        <f>I310*J310</f>
        <v>0</v>
      </c>
    </row>
    <row r="311" spans="1:12" x14ac:dyDescent="0.25">
      <c r="B311" s="92" t="s">
        <v>221</v>
      </c>
      <c r="C311" s="92"/>
      <c r="D311" s="92"/>
      <c r="E311" s="92"/>
      <c r="F311" s="92" t="s">
        <v>222</v>
      </c>
      <c r="G311" s="92"/>
      <c r="H311" s="92"/>
      <c r="I311" s="92"/>
      <c r="J311" s="8"/>
      <c r="K311" s="8"/>
      <c r="L311" s="8">
        <f>SUM(L308:L310)</f>
        <v>0</v>
      </c>
    </row>
    <row r="312" spans="1:12" x14ac:dyDescent="0.25">
      <c r="A312" s="10"/>
      <c r="B312" s="99" t="s">
        <v>28</v>
      </c>
      <c r="C312" s="99"/>
      <c r="D312" s="99"/>
      <c r="E312" s="99"/>
      <c r="F312" s="9" t="s">
        <v>134</v>
      </c>
      <c r="G312" s="99" t="s">
        <v>197</v>
      </c>
      <c r="H312" s="99"/>
      <c r="I312" s="99"/>
      <c r="J312" s="11"/>
      <c r="K312" s="11"/>
      <c r="L312" s="11">
        <f>L311+L305+L282+L278+L267+L262+L258+L274</f>
        <v>0</v>
      </c>
    </row>
    <row r="313" spans="1:12" x14ac:dyDescent="0.25">
      <c r="A313" s="14"/>
      <c r="B313" s="105" t="s">
        <v>16</v>
      </c>
      <c r="C313" s="105"/>
      <c r="D313" s="105"/>
      <c r="E313" s="105"/>
      <c r="F313" s="15" t="s">
        <v>134</v>
      </c>
      <c r="G313" s="105" t="s">
        <v>17</v>
      </c>
      <c r="H313" s="105"/>
      <c r="I313" s="105"/>
      <c r="J313" s="16"/>
      <c r="K313" s="16"/>
      <c r="L313" s="16">
        <f>L312+L227+L115</f>
        <v>0</v>
      </c>
    </row>
    <row r="314" spans="1:12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</sheetData>
  <mergeCells count="806">
    <mergeCell ref="B100:E100"/>
    <mergeCell ref="F100:G100"/>
    <mergeCell ref="J100:K100"/>
    <mergeCell ref="B90:E90"/>
    <mergeCell ref="F90:G90"/>
    <mergeCell ref="J90:K90"/>
    <mergeCell ref="B91:E91"/>
    <mergeCell ref="F91:G91"/>
    <mergeCell ref="J91:K91"/>
    <mergeCell ref="B92:E92"/>
    <mergeCell ref="F92:G92"/>
    <mergeCell ref="B98:E98"/>
    <mergeCell ref="F98:G98"/>
    <mergeCell ref="J98:K98"/>
    <mergeCell ref="F23:G23"/>
    <mergeCell ref="J23:K23"/>
    <mergeCell ref="J96:K96"/>
    <mergeCell ref="B97:E97"/>
    <mergeCell ref="F97:G97"/>
    <mergeCell ref="J97:K97"/>
    <mergeCell ref="B99:E99"/>
    <mergeCell ref="F99:G99"/>
    <mergeCell ref="J99:K99"/>
    <mergeCell ref="J92:K92"/>
    <mergeCell ref="B93:E93"/>
    <mergeCell ref="F93:G93"/>
    <mergeCell ref="J93:K93"/>
    <mergeCell ref="B94:E94"/>
    <mergeCell ref="F94:G94"/>
    <mergeCell ref="J94:K94"/>
    <mergeCell ref="B95:E95"/>
    <mergeCell ref="F95:G95"/>
    <mergeCell ref="J95:K95"/>
    <mergeCell ref="B96:E96"/>
    <mergeCell ref="F96:G96"/>
    <mergeCell ref="B87:E87"/>
    <mergeCell ref="F87:G87"/>
    <mergeCell ref="B300:E300"/>
    <mergeCell ref="F300:G300"/>
    <mergeCell ref="J300:K300"/>
    <mergeCell ref="B301:E301"/>
    <mergeCell ref="F301:G301"/>
    <mergeCell ref="J301:K301"/>
    <mergeCell ref="J186:K186"/>
    <mergeCell ref="F186:G186"/>
    <mergeCell ref="B186:E186"/>
    <mergeCell ref="B194:E194"/>
    <mergeCell ref="F194:G194"/>
    <mergeCell ref="J194:K194"/>
    <mergeCell ref="B195:E195"/>
    <mergeCell ref="F195:G195"/>
    <mergeCell ref="J195:K195"/>
    <mergeCell ref="B196:E196"/>
    <mergeCell ref="F196:G196"/>
    <mergeCell ref="J196:K196"/>
    <mergeCell ref="B197:E197"/>
    <mergeCell ref="F197:G197"/>
    <mergeCell ref="J197:K197"/>
    <mergeCell ref="B198:E198"/>
    <mergeCell ref="F198:G198"/>
    <mergeCell ref="J198:K198"/>
    <mergeCell ref="J295:K295"/>
    <mergeCell ref="B296:E296"/>
    <mergeCell ref="F296:G296"/>
    <mergeCell ref="J296:K296"/>
    <mergeCell ref="B298:E298"/>
    <mergeCell ref="F298:G298"/>
    <mergeCell ref="J298:K298"/>
    <mergeCell ref="B277:E277"/>
    <mergeCell ref="F277:G277"/>
    <mergeCell ref="J277:K277"/>
    <mergeCell ref="B278:E278"/>
    <mergeCell ref="F278:I278"/>
    <mergeCell ref="B282:E282"/>
    <mergeCell ref="F282:I282"/>
    <mergeCell ref="B284:E284"/>
    <mergeCell ref="F284:L284"/>
    <mergeCell ref="B280:E280"/>
    <mergeCell ref="F280:L280"/>
    <mergeCell ref="B281:E281"/>
    <mergeCell ref="F281:G281"/>
    <mergeCell ref="J281:K281"/>
    <mergeCell ref="F295:G295"/>
    <mergeCell ref="B293:E293"/>
    <mergeCell ref="B299:E299"/>
    <mergeCell ref="F299:G299"/>
    <mergeCell ref="J299:K299"/>
    <mergeCell ref="J287:K287"/>
    <mergeCell ref="F287:G287"/>
    <mergeCell ref="B290:E290"/>
    <mergeCell ref="F290:G290"/>
    <mergeCell ref="J290:K290"/>
    <mergeCell ref="B192:E192"/>
    <mergeCell ref="F192:G192"/>
    <mergeCell ref="J192:K192"/>
    <mergeCell ref="B251:E251"/>
    <mergeCell ref="F251:G251"/>
    <mergeCell ref="J251:K251"/>
    <mergeCell ref="B286:E286"/>
    <mergeCell ref="J286:K286"/>
    <mergeCell ref="F286:G286"/>
    <mergeCell ref="B288:E288"/>
    <mergeCell ref="F288:G288"/>
    <mergeCell ref="J288:K288"/>
    <mergeCell ref="B294:E294"/>
    <mergeCell ref="F294:G294"/>
    <mergeCell ref="J294:K294"/>
    <mergeCell ref="B287:E287"/>
    <mergeCell ref="J310:K310"/>
    <mergeCell ref="B305:E305"/>
    <mergeCell ref="F305:I305"/>
    <mergeCell ref="B307:E307"/>
    <mergeCell ref="F307:L307"/>
    <mergeCell ref="B308:E308"/>
    <mergeCell ref="F308:G308"/>
    <mergeCell ref="J309:K309"/>
    <mergeCell ref="B311:E311"/>
    <mergeCell ref="F311:I311"/>
    <mergeCell ref="B312:E312"/>
    <mergeCell ref="G312:I312"/>
    <mergeCell ref="B309:E309"/>
    <mergeCell ref="F309:G309"/>
    <mergeCell ref="B313:E313"/>
    <mergeCell ref="G313:I313"/>
    <mergeCell ref="B302:E302"/>
    <mergeCell ref="F302:G302"/>
    <mergeCell ref="B310:E310"/>
    <mergeCell ref="F310:G310"/>
    <mergeCell ref="J302:K302"/>
    <mergeCell ref="B303:E303"/>
    <mergeCell ref="F303:G303"/>
    <mergeCell ref="J303:K303"/>
    <mergeCell ref="B304:E304"/>
    <mergeCell ref="F304:G304"/>
    <mergeCell ref="J304:K304"/>
    <mergeCell ref="J308:K308"/>
    <mergeCell ref="B285:E285"/>
    <mergeCell ref="F285:G285"/>
    <mergeCell ref="J285:K285"/>
    <mergeCell ref="B289:E289"/>
    <mergeCell ref="F289:G289"/>
    <mergeCell ref="J289:K289"/>
    <mergeCell ref="B291:E291"/>
    <mergeCell ref="F291:G291"/>
    <mergeCell ref="J291:K291"/>
    <mergeCell ref="B292:E292"/>
    <mergeCell ref="F292:G292"/>
    <mergeCell ref="J292:K292"/>
    <mergeCell ref="B297:E297"/>
    <mergeCell ref="F297:G297"/>
    <mergeCell ref="J297:K297"/>
    <mergeCell ref="B295:E295"/>
    <mergeCell ref="B260:E260"/>
    <mergeCell ref="F260:L260"/>
    <mergeCell ref="B261:E261"/>
    <mergeCell ref="F261:G261"/>
    <mergeCell ref="J261:K261"/>
    <mergeCell ref="B262:E262"/>
    <mergeCell ref="F262:I262"/>
    <mergeCell ref="F276:G276"/>
    <mergeCell ref="J276:K276"/>
    <mergeCell ref="B264:E264"/>
    <mergeCell ref="F264:L264"/>
    <mergeCell ref="B265:E265"/>
    <mergeCell ref="F265:G265"/>
    <mergeCell ref="J265:K265"/>
    <mergeCell ref="B266:E266"/>
    <mergeCell ref="F266:G266"/>
    <mergeCell ref="J266:K266"/>
    <mergeCell ref="B267:E267"/>
    <mergeCell ref="F267:I267"/>
    <mergeCell ref="B275:E275"/>
    <mergeCell ref="F275:L275"/>
    <mergeCell ref="B276:E276"/>
    <mergeCell ref="B271:E271"/>
    <mergeCell ref="F271:G271"/>
    <mergeCell ref="B258:E258"/>
    <mergeCell ref="F258:I258"/>
    <mergeCell ref="B255:E255"/>
    <mergeCell ref="F255:G255"/>
    <mergeCell ref="J255:K255"/>
    <mergeCell ref="B256:E256"/>
    <mergeCell ref="F256:G256"/>
    <mergeCell ref="J256:K256"/>
    <mergeCell ref="B257:E257"/>
    <mergeCell ref="F257:G257"/>
    <mergeCell ref="J257:K257"/>
    <mergeCell ref="J224:K224"/>
    <mergeCell ref="B225:E225"/>
    <mergeCell ref="F225:G225"/>
    <mergeCell ref="J225:K225"/>
    <mergeCell ref="B229:E229"/>
    <mergeCell ref="F229:L229"/>
    <mergeCell ref="B231:E231"/>
    <mergeCell ref="F231:L231"/>
    <mergeCell ref="B238:E238"/>
    <mergeCell ref="F238:G238"/>
    <mergeCell ref="J238:K238"/>
    <mergeCell ref="B232:E232"/>
    <mergeCell ref="F232:G232"/>
    <mergeCell ref="J232:K232"/>
    <mergeCell ref="B236:E236"/>
    <mergeCell ref="F236:G236"/>
    <mergeCell ref="J236:K236"/>
    <mergeCell ref="B237:E237"/>
    <mergeCell ref="F237:G237"/>
    <mergeCell ref="J218:K218"/>
    <mergeCell ref="B219:E219"/>
    <mergeCell ref="F219:G219"/>
    <mergeCell ref="J219:K219"/>
    <mergeCell ref="B220:E220"/>
    <mergeCell ref="F220:G220"/>
    <mergeCell ref="J220:K220"/>
    <mergeCell ref="B239:E239"/>
    <mergeCell ref="F239:G239"/>
    <mergeCell ref="J239:K239"/>
    <mergeCell ref="B234:E234"/>
    <mergeCell ref="B222:E222"/>
    <mergeCell ref="F222:G222"/>
    <mergeCell ref="J222:K222"/>
    <mergeCell ref="B223:E223"/>
    <mergeCell ref="F223:G223"/>
    <mergeCell ref="J223:K223"/>
    <mergeCell ref="B226:E226"/>
    <mergeCell ref="F226:I226"/>
    <mergeCell ref="B227:E227"/>
    <mergeCell ref="G227:I227"/>
    <mergeCell ref="B224:E224"/>
    <mergeCell ref="F224:G224"/>
    <mergeCell ref="J237:K237"/>
    <mergeCell ref="B221:E221"/>
    <mergeCell ref="F221:G221"/>
    <mergeCell ref="J221:K221"/>
    <mergeCell ref="B210:E210"/>
    <mergeCell ref="F210:G210"/>
    <mergeCell ref="J210:K210"/>
    <mergeCell ref="B211:E211"/>
    <mergeCell ref="F211:G211"/>
    <mergeCell ref="J211:K211"/>
    <mergeCell ref="B212:E212"/>
    <mergeCell ref="F212:G212"/>
    <mergeCell ref="J212:K212"/>
    <mergeCell ref="B213:E213"/>
    <mergeCell ref="F213:G213"/>
    <mergeCell ref="J213:K213"/>
    <mergeCell ref="B214:E214"/>
    <mergeCell ref="F214:G214"/>
    <mergeCell ref="J214:K214"/>
    <mergeCell ref="B215:E215"/>
    <mergeCell ref="F215:I215"/>
    <mergeCell ref="B217:E217"/>
    <mergeCell ref="F217:L217"/>
    <mergeCell ref="B218:E218"/>
    <mergeCell ref="F218:G218"/>
    <mergeCell ref="B209:E209"/>
    <mergeCell ref="F209:G209"/>
    <mergeCell ref="J209:K209"/>
    <mergeCell ref="B193:E193"/>
    <mergeCell ref="F193:G193"/>
    <mergeCell ref="J193:K193"/>
    <mergeCell ref="B205:E205"/>
    <mergeCell ref="F205:G205"/>
    <mergeCell ref="J205:K205"/>
    <mergeCell ref="B206:E206"/>
    <mergeCell ref="F206:G206"/>
    <mergeCell ref="J206:K206"/>
    <mergeCell ref="B199:E199"/>
    <mergeCell ref="F199:G199"/>
    <mergeCell ref="J199:K199"/>
    <mergeCell ref="B200:E200"/>
    <mergeCell ref="F200:G200"/>
    <mergeCell ref="J200:K200"/>
    <mergeCell ref="B201:E201"/>
    <mergeCell ref="F201:G201"/>
    <mergeCell ref="J201:K201"/>
    <mergeCell ref="B203:E203"/>
    <mergeCell ref="F203:G203"/>
    <mergeCell ref="J203:K203"/>
    <mergeCell ref="J188:K188"/>
    <mergeCell ref="B189:E189"/>
    <mergeCell ref="F189:G189"/>
    <mergeCell ref="J189:K189"/>
    <mergeCell ref="B207:E207"/>
    <mergeCell ref="F207:G207"/>
    <mergeCell ref="J207:K207"/>
    <mergeCell ref="B208:E208"/>
    <mergeCell ref="F208:G208"/>
    <mergeCell ref="J208:K208"/>
    <mergeCell ref="B204:E204"/>
    <mergeCell ref="F204:G204"/>
    <mergeCell ref="J204:K204"/>
    <mergeCell ref="B178:E178"/>
    <mergeCell ref="F178:G178"/>
    <mergeCell ref="J178:K178"/>
    <mergeCell ref="B179:E179"/>
    <mergeCell ref="F179:G179"/>
    <mergeCell ref="J179:K179"/>
    <mergeCell ref="B190:E190"/>
    <mergeCell ref="F190:G190"/>
    <mergeCell ref="J190:K190"/>
    <mergeCell ref="B181:E181"/>
    <mergeCell ref="F181:G181"/>
    <mergeCell ref="J181:K181"/>
    <mergeCell ref="B182:E182"/>
    <mergeCell ref="F182:I182"/>
    <mergeCell ref="B184:E184"/>
    <mergeCell ref="F184:L184"/>
    <mergeCell ref="B185:E185"/>
    <mergeCell ref="F185:G185"/>
    <mergeCell ref="J185:K185"/>
    <mergeCell ref="B187:E187"/>
    <mergeCell ref="F187:G187"/>
    <mergeCell ref="J187:K187"/>
    <mergeCell ref="B188:E188"/>
    <mergeCell ref="F188:G188"/>
    <mergeCell ref="F169:G169"/>
    <mergeCell ref="J169:K169"/>
    <mergeCell ref="B170:E170"/>
    <mergeCell ref="F170:I170"/>
    <mergeCell ref="B174:E174"/>
    <mergeCell ref="F174:I174"/>
    <mergeCell ref="B176:E176"/>
    <mergeCell ref="F176:L176"/>
    <mergeCell ref="B177:E177"/>
    <mergeCell ref="F177:G177"/>
    <mergeCell ref="J177:K177"/>
    <mergeCell ref="B160:E160"/>
    <mergeCell ref="F160:G160"/>
    <mergeCell ref="J160:K160"/>
    <mergeCell ref="B161:E161"/>
    <mergeCell ref="F161:G161"/>
    <mergeCell ref="J161:K161"/>
    <mergeCell ref="B162:E162"/>
    <mergeCell ref="F162:G162"/>
    <mergeCell ref="J162:K162"/>
    <mergeCell ref="B168:E168"/>
    <mergeCell ref="F168:G168"/>
    <mergeCell ref="B172:E172"/>
    <mergeCell ref="F172:L172"/>
    <mergeCell ref="B241:E241"/>
    <mergeCell ref="F241:G241"/>
    <mergeCell ref="J241:K241"/>
    <mergeCell ref="B240:E240"/>
    <mergeCell ref="F240:G240"/>
    <mergeCell ref="J240:K240"/>
    <mergeCell ref="B233:E233"/>
    <mergeCell ref="F233:G233"/>
    <mergeCell ref="J233:K233"/>
    <mergeCell ref="B173:E173"/>
    <mergeCell ref="F173:G173"/>
    <mergeCell ref="J173:K173"/>
    <mergeCell ref="J168:K168"/>
    <mergeCell ref="B191:E191"/>
    <mergeCell ref="F191:G191"/>
    <mergeCell ref="J191:K191"/>
    <mergeCell ref="B180:E180"/>
    <mergeCell ref="F180:G180"/>
    <mergeCell ref="J180:K180"/>
    <mergeCell ref="B169:E169"/>
    <mergeCell ref="B163:E163"/>
    <mergeCell ref="F163:I163"/>
    <mergeCell ref="B165:E165"/>
    <mergeCell ref="F165:L165"/>
    <mergeCell ref="B166:E166"/>
    <mergeCell ref="F166:G166"/>
    <mergeCell ref="J166:K166"/>
    <mergeCell ref="B167:E167"/>
    <mergeCell ref="F167:G167"/>
    <mergeCell ref="J167:K167"/>
    <mergeCell ref="J154:K154"/>
    <mergeCell ref="B155:E155"/>
    <mergeCell ref="F155:G155"/>
    <mergeCell ref="J155:K155"/>
    <mergeCell ref="B156:E156"/>
    <mergeCell ref="F156:G156"/>
    <mergeCell ref="J156:K156"/>
    <mergeCell ref="B157:E157"/>
    <mergeCell ref="F157:G157"/>
    <mergeCell ref="J157:K157"/>
    <mergeCell ref="B145:E145"/>
    <mergeCell ref="F145:G145"/>
    <mergeCell ref="J145:K145"/>
    <mergeCell ref="B158:E158"/>
    <mergeCell ref="F158:G158"/>
    <mergeCell ref="J158:K158"/>
    <mergeCell ref="B159:E159"/>
    <mergeCell ref="F159:G159"/>
    <mergeCell ref="J159:K159"/>
    <mergeCell ref="B148:E148"/>
    <mergeCell ref="F148:G148"/>
    <mergeCell ref="J148:K148"/>
    <mergeCell ref="B149:E149"/>
    <mergeCell ref="F149:G149"/>
    <mergeCell ref="J149:K149"/>
    <mergeCell ref="B150:E150"/>
    <mergeCell ref="F150:G150"/>
    <mergeCell ref="J150:K150"/>
    <mergeCell ref="B151:E151"/>
    <mergeCell ref="F151:I151"/>
    <mergeCell ref="B153:E153"/>
    <mergeCell ref="F153:L153"/>
    <mergeCell ref="B154:E154"/>
    <mergeCell ref="F154:G154"/>
    <mergeCell ref="B130:E130"/>
    <mergeCell ref="F130:G130"/>
    <mergeCell ref="J130:K130"/>
    <mergeCell ref="B146:E146"/>
    <mergeCell ref="F146:G146"/>
    <mergeCell ref="J146:K146"/>
    <mergeCell ref="B147:E147"/>
    <mergeCell ref="F147:G147"/>
    <mergeCell ref="J147:K147"/>
    <mergeCell ref="B137:E137"/>
    <mergeCell ref="F137:G137"/>
    <mergeCell ref="J137:K137"/>
    <mergeCell ref="B138:E138"/>
    <mergeCell ref="F138:G138"/>
    <mergeCell ref="J138:K138"/>
    <mergeCell ref="B139:E139"/>
    <mergeCell ref="F139:G139"/>
    <mergeCell ref="J139:K139"/>
    <mergeCell ref="B140:E140"/>
    <mergeCell ref="F140:G140"/>
    <mergeCell ref="J140:K140"/>
    <mergeCell ref="B141:E141"/>
    <mergeCell ref="F141:G141"/>
    <mergeCell ref="J141:K141"/>
    <mergeCell ref="B127:E127"/>
    <mergeCell ref="F127:G127"/>
    <mergeCell ref="J127:K127"/>
    <mergeCell ref="B128:E128"/>
    <mergeCell ref="F128:G128"/>
    <mergeCell ref="J128:K128"/>
    <mergeCell ref="B129:E129"/>
    <mergeCell ref="F129:G129"/>
    <mergeCell ref="J129:K129"/>
    <mergeCell ref="B123:E123"/>
    <mergeCell ref="F123:G123"/>
    <mergeCell ref="J123:K123"/>
    <mergeCell ref="B124:E124"/>
    <mergeCell ref="F124:G124"/>
    <mergeCell ref="J124:K124"/>
    <mergeCell ref="B126:E126"/>
    <mergeCell ref="F126:G126"/>
    <mergeCell ref="J126:K126"/>
    <mergeCell ref="B125:E125"/>
    <mergeCell ref="F125:G125"/>
    <mergeCell ref="J125:K125"/>
    <mergeCell ref="B114:E114"/>
    <mergeCell ref="F114:I114"/>
    <mergeCell ref="B115:E115"/>
    <mergeCell ref="G115:I115"/>
    <mergeCell ref="B112:E112"/>
    <mergeCell ref="F112:G112"/>
    <mergeCell ref="B117:E117"/>
    <mergeCell ref="F117:L117"/>
    <mergeCell ref="B119:E119"/>
    <mergeCell ref="F119:L119"/>
    <mergeCell ref="B113:E113"/>
    <mergeCell ref="F113:G113"/>
    <mergeCell ref="J113:K113"/>
    <mergeCell ref="B120:E120"/>
    <mergeCell ref="F120:G120"/>
    <mergeCell ref="J120:K120"/>
    <mergeCell ref="B121:E121"/>
    <mergeCell ref="F121:G121"/>
    <mergeCell ref="J121:K121"/>
    <mergeCell ref="B122:E122"/>
    <mergeCell ref="F122:G122"/>
    <mergeCell ref="J122:K122"/>
    <mergeCell ref="B107:E107"/>
    <mergeCell ref="F107:L107"/>
    <mergeCell ref="B108:E108"/>
    <mergeCell ref="F108:G108"/>
    <mergeCell ref="J108:K108"/>
    <mergeCell ref="B109:E109"/>
    <mergeCell ref="F109:G109"/>
    <mergeCell ref="J109:K109"/>
    <mergeCell ref="J112:K112"/>
    <mergeCell ref="B110:E110"/>
    <mergeCell ref="F110:G110"/>
    <mergeCell ref="J110:K110"/>
    <mergeCell ref="B111:E111"/>
    <mergeCell ref="F111:G111"/>
    <mergeCell ref="J111:K111"/>
    <mergeCell ref="B105:E105"/>
    <mergeCell ref="F105:I105"/>
    <mergeCell ref="B103:E103"/>
    <mergeCell ref="F103:G103"/>
    <mergeCell ref="J103:K103"/>
    <mergeCell ref="B104:E104"/>
    <mergeCell ref="F104:G104"/>
    <mergeCell ref="B101:E101"/>
    <mergeCell ref="F101:G101"/>
    <mergeCell ref="J101:K101"/>
    <mergeCell ref="J104:K104"/>
    <mergeCell ref="B102:E102"/>
    <mergeCell ref="F102:G102"/>
    <mergeCell ref="J102:K102"/>
    <mergeCell ref="J87:K87"/>
    <mergeCell ref="B88:E88"/>
    <mergeCell ref="F88:G88"/>
    <mergeCell ref="J88:K88"/>
    <mergeCell ref="B89:E89"/>
    <mergeCell ref="F89:G89"/>
    <mergeCell ref="J89:K89"/>
    <mergeCell ref="B81:E81"/>
    <mergeCell ref="F81:L81"/>
    <mergeCell ref="B82:E82"/>
    <mergeCell ref="F82:G82"/>
    <mergeCell ref="J82:K82"/>
    <mergeCell ref="B83:E83"/>
    <mergeCell ref="F83:G83"/>
    <mergeCell ref="J83:K83"/>
    <mergeCell ref="B84:E84"/>
    <mergeCell ref="F84:G84"/>
    <mergeCell ref="J84:K84"/>
    <mergeCell ref="B85:E85"/>
    <mergeCell ref="F85:G85"/>
    <mergeCell ref="J85:K85"/>
    <mergeCell ref="B86:E86"/>
    <mergeCell ref="F86:G86"/>
    <mergeCell ref="J86:K86"/>
    <mergeCell ref="B71:E71"/>
    <mergeCell ref="F71:G71"/>
    <mergeCell ref="J71:K71"/>
    <mergeCell ref="J77:K77"/>
    <mergeCell ref="B72:E72"/>
    <mergeCell ref="F72:I72"/>
    <mergeCell ref="B74:E74"/>
    <mergeCell ref="F74:L74"/>
    <mergeCell ref="B75:E75"/>
    <mergeCell ref="F75:G75"/>
    <mergeCell ref="J75:K75"/>
    <mergeCell ref="B78:E78"/>
    <mergeCell ref="F78:G78"/>
    <mergeCell ref="J78:K78"/>
    <mergeCell ref="B79:E79"/>
    <mergeCell ref="F79:I79"/>
    <mergeCell ref="B76:E76"/>
    <mergeCell ref="F76:G76"/>
    <mergeCell ref="J76:K76"/>
    <mergeCell ref="B77:E77"/>
    <mergeCell ref="F77:G77"/>
    <mergeCell ref="B62:E62"/>
    <mergeCell ref="F62:I62"/>
    <mergeCell ref="B64:E64"/>
    <mergeCell ref="F64:L64"/>
    <mergeCell ref="B65:E65"/>
    <mergeCell ref="F65:G65"/>
    <mergeCell ref="J65:K65"/>
    <mergeCell ref="B66:E66"/>
    <mergeCell ref="F66:G66"/>
    <mergeCell ref="J66:K66"/>
    <mergeCell ref="B67:E67"/>
    <mergeCell ref="F67:G67"/>
    <mergeCell ref="J67:K67"/>
    <mergeCell ref="B68:E68"/>
    <mergeCell ref="F68:I68"/>
    <mergeCell ref="B70:E70"/>
    <mergeCell ref="F70:L70"/>
    <mergeCell ref="B56:E56"/>
    <mergeCell ref="F56:G56"/>
    <mergeCell ref="J56:K56"/>
    <mergeCell ref="B57:E57"/>
    <mergeCell ref="F57:G57"/>
    <mergeCell ref="J57:K57"/>
    <mergeCell ref="B58:E58"/>
    <mergeCell ref="F58:G58"/>
    <mergeCell ref="J58:K58"/>
    <mergeCell ref="B59:E59"/>
    <mergeCell ref="F59:G59"/>
    <mergeCell ref="J59:K59"/>
    <mergeCell ref="B60:E60"/>
    <mergeCell ref="F60:G60"/>
    <mergeCell ref="J60:K60"/>
    <mergeCell ref="B61:E61"/>
    <mergeCell ref="F61:G61"/>
    <mergeCell ref="J61:K61"/>
    <mergeCell ref="B48:E48"/>
    <mergeCell ref="F48:I48"/>
    <mergeCell ref="B50:E50"/>
    <mergeCell ref="F50:L50"/>
    <mergeCell ref="B51:E51"/>
    <mergeCell ref="F51:G51"/>
    <mergeCell ref="J51:K51"/>
    <mergeCell ref="B52:E52"/>
    <mergeCell ref="F52:G52"/>
    <mergeCell ref="J52:K52"/>
    <mergeCell ref="B53:E53"/>
    <mergeCell ref="F53:G53"/>
    <mergeCell ref="J53:K53"/>
    <mergeCell ref="B54:E54"/>
    <mergeCell ref="F54:G54"/>
    <mergeCell ref="J54:K54"/>
    <mergeCell ref="B55:E55"/>
    <mergeCell ref="F55:G55"/>
    <mergeCell ref="J55:K55"/>
    <mergeCell ref="B42:E42"/>
    <mergeCell ref="F42:G42"/>
    <mergeCell ref="J42:K42"/>
    <mergeCell ref="B43:E43"/>
    <mergeCell ref="F43:G43"/>
    <mergeCell ref="J43:K43"/>
    <mergeCell ref="B44:E44"/>
    <mergeCell ref="F44:G44"/>
    <mergeCell ref="J44:K44"/>
    <mergeCell ref="B45:E45"/>
    <mergeCell ref="F45:G45"/>
    <mergeCell ref="J45:K45"/>
    <mergeCell ref="B46:E46"/>
    <mergeCell ref="F46:G46"/>
    <mergeCell ref="J46:K46"/>
    <mergeCell ref="B47:E47"/>
    <mergeCell ref="F47:G47"/>
    <mergeCell ref="J47:K47"/>
    <mergeCell ref="B41:E41"/>
    <mergeCell ref="F41:G41"/>
    <mergeCell ref="J41:K41"/>
    <mergeCell ref="B36:E36"/>
    <mergeCell ref="F36:G36"/>
    <mergeCell ref="J36:K36"/>
    <mergeCell ref="B37:E37"/>
    <mergeCell ref="F37:G37"/>
    <mergeCell ref="J37:K37"/>
    <mergeCell ref="B38:E38"/>
    <mergeCell ref="F38:G38"/>
    <mergeCell ref="J38:K38"/>
    <mergeCell ref="B39:E39"/>
    <mergeCell ref="F39:G39"/>
    <mergeCell ref="J39:K39"/>
    <mergeCell ref="B40:E40"/>
    <mergeCell ref="F40:G40"/>
    <mergeCell ref="J40:K40"/>
    <mergeCell ref="B33:E33"/>
    <mergeCell ref="F33:G33"/>
    <mergeCell ref="J33:K33"/>
    <mergeCell ref="B34:E34"/>
    <mergeCell ref="F34:G34"/>
    <mergeCell ref="J34:K34"/>
    <mergeCell ref="B35:E35"/>
    <mergeCell ref="F35:G35"/>
    <mergeCell ref="J35:K35"/>
    <mergeCell ref="B26:E26"/>
    <mergeCell ref="F26:G26"/>
    <mergeCell ref="J26:K26"/>
    <mergeCell ref="B27:E27"/>
    <mergeCell ref="F27:G27"/>
    <mergeCell ref="J27:K27"/>
    <mergeCell ref="B32:E32"/>
    <mergeCell ref="F32:G32"/>
    <mergeCell ref="J32:K32"/>
    <mergeCell ref="B28:E28"/>
    <mergeCell ref="F28:G28"/>
    <mergeCell ref="J28:K28"/>
    <mergeCell ref="B29:E29"/>
    <mergeCell ref="F29:G29"/>
    <mergeCell ref="J29:K29"/>
    <mergeCell ref="B30:E30"/>
    <mergeCell ref="F30:G30"/>
    <mergeCell ref="J30:K30"/>
    <mergeCell ref="B31:E31"/>
    <mergeCell ref="F31:G31"/>
    <mergeCell ref="J31:K31"/>
    <mergeCell ref="B17:E17"/>
    <mergeCell ref="F17:L17"/>
    <mergeCell ref="B21:E21"/>
    <mergeCell ref="F21:G21"/>
    <mergeCell ref="J21:K21"/>
    <mergeCell ref="B24:E24"/>
    <mergeCell ref="F24:G24"/>
    <mergeCell ref="J24:K24"/>
    <mergeCell ref="B25:E25"/>
    <mergeCell ref="F25:G25"/>
    <mergeCell ref="J25:K25"/>
    <mergeCell ref="B22:E22"/>
    <mergeCell ref="F22:G22"/>
    <mergeCell ref="J22:K22"/>
    <mergeCell ref="B18:E18"/>
    <mergeCell ref="F18:G18"/>
    <mergeCell ref="J18:K18"/>
    <mergeCell ref="B19:E19"/>
    <mergeCell ref="F19:G19"/>
    <mergeCell ref="J19:K19"/>
    <mergeCell ref="B20:E20"/>
    <mergeCell ref="F20:G20"/>
    <mergeCell ref="J20:K20"/>
    <mergeCell ref="B23:E23"/>
    <mergeCell ref="B7:E7"/>
    <mergeCell ref="F7:G8"/>
    <mergeCell ref="B12:E12"/>
    <mergeCell ref="F12:L12"/>
    <mergeCell ref="B9:E9"/>
    <mergeCell ref="F9:G9"/>
    <mergeCell ref="J9:K9"/>
    <mergeCell ref="B10:E10"/>
    <mergeCell ref="B15:E15"/>
    <mergeCell ref="F15:L15"/>
    <mergeCell ref="B131:E131"/>
    <mergeCell ref="F131:G131"/>
    <mergeCell ref="J131:K131"/>
    <mergeCell ref="A1:J2"/>
    <mergeCell ref="K1:L1"/>
    <mergeCell ref="K2:L2"/>
    <mergeCell ref="A3:C3"/>
    <mergeCell ref="D3:H3"/>
    <mergeCell ref="J3:L3"/>
    <mergeCell ref="I5:L5"/>
    <mergeCell ref="H7:H8"/>
    <mergeCell ref="I7:I8"/>
    <mergeCell ref="J7:K7"/>
    <mergeCell ref="L7:L8"/>
    <mergeCell ref="B8:E8"/>
    <mergeCell ref="A4:C4"/>
    <mergeCell ref="D4:H4"/>
    <mergeCell ref="J4:L4"/>
    <mergeCell ref="A5:C5"/>
    <mergeCell ref="D5:H5"/>
    <mergeCell ref="J8:K8"/>
    <mergeCell ref="A6:H6"/>
    <mergeCell ref="J6:L6"/>
    <mergeCell ref="A7:A8"/>
    <mergeCell ref="B143:E143"/>
    <mergeCell ref="F143:G143"/>
    <mergeCell ref="J143:K143"/>
    <mergeCell ref="B144:E144"/>
    <mergeCell ref="B132:E132"/>
    <mergeCell ref="F132:G132"/>
    <mergeCell ref="J132:K132"/>
    <mergeCell ref="B133:E133"/>
    <mergeCell ref="F133:G133"/>
    <mergeCell ref="J133:K133"/>
    <mergeCell ref="F144:G144"/>
    <mergeCell ref="J144:K144"/>
    <mergeCell ref="J247:K247"/>
    <mergeCell ref="B250:E250"/>
    <mergeCell ref="F250:G250"/>
    <mergeCell ref="J250:K250"/>
    <mergeCell ref="B134:E134"/>
    <mergeCell ref="F134:G134"/>
    <mergeCell ref="J134:K134"/>
    <mergeCell ref="B135:E135"/>
    <mergeCell ref="F135:G135"/>
    <mergeCell ref="J135:K135"/>
    <mergeCell ref="F234:G234"/>
    <mergeCell ref="J234:K234"/>
    <mergeCell ref="B235:E235"/>
    <mergeCell ref="F235:G235"/>
    <mergeCell ref="J235:K235"/>
    <mergeCell ref="B202:E202"/>
    <mergeCell ref="F202:G202"/>
    <mergeCell ref="J202:K202"/>
    <mergeCell ref="B136:E136"/>
    <mergeCell ref="F136:G136"/>
    <mergeCell ref="J136:K136"/>
    <mergeCell ref="B142:E142"/>
    <mergeCell ref="F142:G142"/>
    <mergeCell ref="J142:K142"/>
    <mergeCell ref="B242:E242"/>
    <mergeCell ref="F242:G242"/>
    <mergeCell ref="J242:K242"/>
    <mergeCell ref="B243:E243"/>
    <mergeCell ref="F243:G243"/>
    <mergeCell ref="J243:K243"/>
    <mergeCell ref="B269:E269"/>
    <mergeCell ref="F269:L269"/>
    <mergeCell ref="B270:E270"/>
    <mergeCell ref="F270:G270"/>
    <mergeCell ref="J270:K270"/>
    <mergeCell ref="B252:E252"/>
    <mergeCell ref="F252:G252"/>
    <mergeCell ref="J252:K252"/>
    <mergeCell ref="B253:E253"/>
    <mergeCell ref="F253:G253"/>
    <mergeCell ref="J253:K253"/>
    <mergeCell ref="B254:E254"/>
    <mergeCell ref="F254:G254"/>
    <mergeCell ref="J254:K254"/>
    <mergeCell ref="B244:E244"/>
    <mergeCell ref="F244:G244"/>
    <mergeCell ref="J244:K244"/>
    <mergeCell ref="B247:E247"/>
    <mergeCell ref="F293:G293"/>
    <mergeCell ref="J293:K293"/>
    <mergeCell ref="B245:E245"/>
    <mergeCell ref="F245:G245"/>
    <mergeCell ref="J245:K245"/>
    <mergeCell ref="B246:E246"/>
    <mergeCell ref="F246:G246"/>
    <mergeCell ref="J246:K246"/>
    <mergeCell ref="B248:E248"/>
    <mergeCell ref="F248:G248"/>
    <mergeCell ref="J248:K248"/>
    <mergeCell ref="B249:E249"/>
    <mergeCell ref="F249:G249"/>
    <mergeCell ref="J249:K249"/>
    <mergeCell ref="B273:E273"/>
    <mergeCell ref="F273:G273"/>
    <mergeCell ref="J273:K273"/>
    <mergeCell ref="B274:E274"/>
    <mergeCell ref="F274:I274"/>
    <mergeCell ref="J271:K271"/>
    <mergeCell ref="B272:E272"/>
    <mergeCell ref="F272:G272"/>
    <mergeCell ref="J272:K272"/>
    <mergeCell ref="F247:G247"/>
  </mergeCells>
  <pageMargins left="0" right="0" top="0.98425196850393704" bottom="0.98425196850393704" header="0.51181102362204722" footer="0.51181102362204722"/>
  <pageSetup paperSize="9" orientation="portrait" r:id="rId1"/>
  <headerFoot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showGridLines="0" view="pageBreakPreview" zoomScale="115" zoomScaleNormal="100" zoomScaleSheetLayoutView="115" workbookViewId="0">
      <selection activeCell="A3" sqref="A3:C3"/>
    </sheetView>
  </sheetViews>
  <sheetFormatPr defaultRowHeight="15" x14ac:dyDescent="0.25"/>
  <cols>
    <col min="1" max="1" width="4.140625" customWidth="1"/>
    <col min="2" max="2" width="2" customWidth="1"/>
    <col min="3" max="3" width="2.7109375" customWidth="1"/>
    <col min="4" max="4" width="4" customWidth="1"/>
    <col min="5" max="5" width="1.5703125" customWidth="1"/>
    <col min="6" max="6" width="6" customWidth="1"/>
    <col min="7" max="7" width="40.42578125" customWidth="1"/>
    <col min="8" max="8" width="4.5703125" customWidth="1"/>
    <col min="9" max="9" width="11.42578125" customWidth="1"/>
    <col min="10" max="10" width="6" customWidth="1"/>
    <col min="11" max="11" width="3.28515625" customWidth="1"/>
    <col min="12" max="12" width="12.42578125" customWidth="1"/>
  </cols>
  <sheetData>
    <row r="1" spans="1:12" ht="9.9499999999999993" customHeight="1" x14ac:dyDescent="0.25">
      <c r="A1" s="51" t="s">
        <v>556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1:12" ht="9.9499999999999993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3"/>
      <c r="L2" s="53"/>
    </row>
    <row r="3" spans="1:12" ht="11.25" customHeight="1" x14ac:dyDescent="0.25">
      <c r="A3" s="54" t="s">
        <v>0</v>
      </c>
      <c r="B3" s="54"/>
      <c r="C3" s="54"/>
      <c r="D3" s="55" t="s">
        <v>303</v>
      </c>
      <c r="E3" s="55"/>
      <c r="F3" s="55"/>
      <c r="G3" s="55"/>
      <c r="H3" s="55"/>
      <c r="I3" s="23" t="s">
        <v>1</v>
      </c>
      <c r="J3" s="56"/>
      <c r="K3" s="56"/>
      <c r="L3" s="56"/>
    </row>
    <row r="4" spans="1:12" ht="11.25" customHeight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23" t="s">
        <v>3</v>
      </c>
      <c r="J4" s="56"/>
      <c r="K4" s="56"/>
      <c r="L4" s="56"/>
    </row>
    <row r="5" spans="1:12" ht="11.2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 t="s">
        <v>295</v>
      </c>
      <c r="J5" s="65"/>
      <c r="K5" s="65"/>
      <c r="L5" s="65"/>
    </row>
    <row r="6" spans="1:12" ht="11.25" customHeight="1" x14ac:dyDescent="0.25">
      <c r="A6" s="69" t="s">
        <v>5</v>
      </c>
      <c r="B6" s="69"/>
      <c r="C6" s="69"/>
      <c r="D6" s="69"/>
      <c r="E6" s="69"/>
      <c r="F6" s="69"/>
      <c r="G6" s="69"/>
      <c r="H6" s="69"/>
      <c r="I6" s="23" t="s">
        <v>6</v>
      </c>
      <c r="J6" s="69" t="s">
        <v>525</v>
      </c>
      <c r="K6" s="69"/>
      <c r="L6" s="69"/>
    </row>
    <row r="7" spans="1:12" ht="11.25" customHeight="1" x14ac:dyDescent="0.25">
      <c r="A7" s="70" t="s">
        <v>7</v>
      </c>
      <c r="B7" s="58" t="s">
        <v>8</v>
      </c>
      <c r="C7" s="72"/>
      <c r="D7" s="72"/>
      <c r="E7" s="59"/>
      <c r="F7" s="58" t="s">
        <v>9</v>
      </c>
      <c r="G7" s="59"/>
      <c r="H7" s="70" t="s">
        <v>10</v>
      </c>
      <c r="I7" s="70" t="s">
        <v>11</v>
      </c>
      <c r="J7" s="58" t="s">
        <v>12</v>
      </c>
      <c r="K7" s="59"/>
      <c r="L7" s="70" t="s">
        <v>13</v>
      </c>
    </row>
    <row r="8" spans="1:12" ht="11.25" customHeight="1" x14ac:dyDescent="0.25">
      <c r="A8" s="71"/>
      <c r="B8" s="60" t="s">
        <v>14</v>
      </c>
      <c r="C8" s="75"/>
      <c r="D8" s="75"/>
      <c r="E8" s="61"/>
      <c r="F8" s="60"/>
      <c r="G8" s="61"/>
      <c r="H8" s="71"/>
      <c r="I8" s="71"/>
      <c r="J8" s="60" t="s">
        <v>15</v>
      </c>
      <c r="K8" s="61"/>
      <c r="L8" s="71"/>
    </row>
    <row r="9" spans="1:12" ht="9.9499999999999993" customHeight="1" x14ac:dyDescent="0.25">
      <c r="A9" s="3">
        <v>1</v>
      </c>
      <c r="B9" s="66">
        <v>2</v>
      </c>
      <c r="C9" s="67"/>
      <c r="D9" s="67"/>
      <c r="E9" s="68"/>
      <c r="F9" s="66">
        <v>3</v>
      </c>
      <c r="G9" s="68"/>
      <c r="H9" s="3">
        <v>4</v>
      </c>
      <c r="I9" s="3">
        <v>5</v>
      </c>
      <c r="J9" s="66">
        <v>6</v>
      </c>
      <c r="K9" s="68"/>
      <c r="L9" s="3">
        <v>7</v>
      </c>
    </row>
    <row r="10" spans="1:12" ht="15.75" x14ac:dyDescent="0.25">
      <c r="A10" s="13"/>
      <c r="B10" s="98"/>
      <c r="C10" s="98"/>
      <c r="D10" s="98"/>
      <c r="E10" s="98"/>
      <c r="F10" s="20" t="s">
        <v>303</v>
      </c>
      <c r="G10" s="20"/>
      <c r="H10" s="20"/>
      <c r="I10" s="20"/>
      <c r="J10" s="20"/>
      <c r="K10" s="20"/>
      <c r="L10" s="20"/>
    </row>
    <row r="11" spans="1:12" ht="3.9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4"/>
      <c r="B12" s="105" t="s">
        <v>24</v>
      </c>
      <c r="C12" s="105"/>
      <c r="D12" s="105"/>
      <c r="E12" s="105"/>
      <c r="F12" s="105" t="s">
        <v>374</v>
      </c>
      <c r="G12" s="105"/>
      <c r="H12" s="105"/>
      <c r="I12" s="105"/>
      <c r="J12" s="105"/>
      <c r="K12" s="105"/>
      <c r="L12" s="105"/>
    </row>
    <row r="13" spans="1:12" ht="3.9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0"/>
      <c r="B14" s="99" t="s">
        <v>22</v>
      </c>
      <c r="C14" s="99"/>
      <c r="D14" s="99"/>
      <c r="E14" s="99"/>
      <c r="F14" s="99" t="s">
        <v>135</v>
      </c>
      <c r="G14" s="99"/>
      <c r="H14" s="99"/>
      <c r="I14" s="99"/>
      <c r="J14" s="99"/>
      <c r="K14" s="99"/>
      <c r="L14" s="99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91" t="s">
        <v>16</v>
      </c>
      <c r="C16" s="91"/>
      <c r="D16" s="91"/>
      <c r="E16" s="91"/>
      <c r="F16" s="91" t="s">
        <v>18</v>
      </c>
      <c r="G16" s="91"/>
      <c r="H16" s="91"/>
      <c r="I16" s="91"/>
      <c r="J16" s="91"/>
      <c r="K16" s="91"/>
      <c r="L16" s="91"/>
    </row>
    <row r="17" spans="1:14" x14ac:dyDescent="0.25">
      <c r="A17" s="4" t="s">
        <v>16</v>
      </c>
      <c r="B17" s="86" t="s">
        <v>136</v>
      </c>
      <c r="C17" s="90"/>
      <c r="D17" s="90"/>
      <c r="E17" s="87"/>
      <c r="F17" s="86" t="s">
        <v>137</v>
      </c>
      <c r="G17" s="87"/>
      <c r="H17" s="4" t="s">
        <v>23</v>
      </c>
      <c r="I17" s="5">
        <v>16.09</v>
      </c>
      <c r="J17" s="88"/>
      <c r="K17" s="89"/>
      <c r="L17" s="5">
        <f t="shared" ref="L17:L23" si="0">I17*J17</f>
        <v>0</v>
      </c>
    </row>
    <row r="18" spans="1:14" x14ac:dyDescent="0.25">
      <c r="A18" s="4" t="s">
        <v>22</v>
      </c>
      <c r="B18" s="86" t="s">
        <v>33</v>
      </c>
      <c r="C18" s="90"/>
      <c r="D18" s="90"/>
      <c r="E18" s="87"/>
      <c r="F18" s="86" t="s">
        <v>34</v>
      </c>
      <c r="G18" s="87"/>
      <c r="H18" s="4" t="s">
        <v>21</v>
      </c>
      <c r="I18" s="5">
        <v>22.9</v>
      </c>
      <c r="J18" s="88"/>
      <c r="K18" s="89"/>
      <c r="L18" s="5">
        <f t="shared" si="0"/>
        <v>0</v>
      </c>
    </row>
    <row r="19" spans="1:14" x14ac:dyDescent="0.25">
      <c r="A19" s="4" t="s">
        <v>24</v>
      </c>
      <c r="B19" s="86" t="s">
        <v>36</v>
      </c>
      <c r="C19" s="90"/>
      <c r="D19" s="90"/>
      <c r="E19" s="87"/>
      <c r="F19" s="86" t="s">
        <v>37</v>
      </c>
      <c r="G19" s="87"/>
      <c r="H19" s="4" t="s">
        <v>21</v>
      </c>
      <c r="I19" s="5">
        <v>22.9</v>
      </c>
      <c r="J19" s="88"/>
      <c r="K19" s="89"/>
      <c r="L19" s="5">
        <f t="shared" si="0"/>
        <v>0</v>
      </c>
    </row>
    <row r="20" spans="1:14" x14ac:dyDescent="0.25">
      <c r="A20" s="4" t="s">
        <v>28</v>
      </c>
      <c r="B20" s="86" t="s">
        <v>51</v>
      </c>
      <c r="C20" s="90"/>
      <c r="D20" s="90"/>
      <c r="E20" s="87"/>
      <c r="F20" s="86" t="s">
        <v>52</v>
      </c>
      <c r="G20" s="87"/>
      <c r="H20" s="4" t="s">
        <v>21</v>
      </c>
      <c r="I20" s="5">
        <v>22.9</v>
      </c>
      <c r="J20" s="88"/>
      <c r="K20" s="89"/>
      <c r="L20" s="5">
        <f t="shared" si="0"/>
        <v>0</v>
      </c>
    </row>
    <row r="21" spans="1:14" x14ac:dyDescent="0.25">
      <c r="A21" s="4" t="s">
        <v>32</v>
      </c>
      <c r="B21" s="86" t="s">
        <v>57</v>
      </c>
      <c r="C21" s="90"/>
      <c r="D21" s="90"/>
      <c r="E21" s="87"/>
      <c r="F21" s="86" t="s">
        <v>58</v>
      </c>
      <c r="G21" s="87"/>
      <c r="H21" s="4" t="s">
        <v>21</v>
      </c>
      <c r="I21" s="5">
        <v>22.9</v>
      </c>
      <c r="J21" s="88"/>
      <c r="K21" s="89"/>
      <c r="L21" s="5">
        <f t="shared" si="0"/>
        <v>0</v>
      </c>
    </row>
    <row r="22" spans="1:14" x14ac:dyDescent="0.25">
      <c r="A22" s="4" t="s">
        <v>35</v>
      </c>
      <c r="B22" s="86" t="s">
        <v>60</v>
      </c>
      <c r="C22" s="90"/>
      <c r="D22" s="90"/>
      <c r="E22" s="87"/>
      <c r="F22" s="86" t="s">
        <v>61</v>
      </c>
      <c r="G22" s="87"/>
      <c r="H22" s="4" t="s">
        <v>21</v>
      </c>
      <c r="I22" s="5">
        <v>22.9</v>
      </c>
      <c r="J22" s="88"/>
      <c r="K22" s="89"/>
      <c r="L22" s="5">
        <f t="shared" si="0"/>
        <v>0</v>
      </c>
    </row>
    <row r="23" spans="1:14" x14ac:dyDescent="0.25">
      <c r="A23" s="4" t="s">
        <v>38</v>
      </c>
      <c r="B23" s="86" t="s">
        <v>63</v>
      </c>
      <c r="C23" s="90"/>
      <c r="D23" s="90"/>
      <c r="E23" s="87"/>
      <c r="F23" s="86" t="s">
        <v>64</v>
      </c>
      <c r="G23" s="87"/>
      <c r="H23" s="4" t="s">
        <v>21</v>
      </c>
      <c r="I23" s="5">
        <v>7.18</v>
      </c>
      <c r="J23" s="88"/>
      <c r="K23" s="89"/>
      <c r="L23" s="5">
        <f t="shared" si="0"/>
        <v>0</v>
      </c>
    </row>
    <row r="24" spans="1:14" s="1" customFormat="1" ht="21.95" customHeight="1" x14ac:dyDescent="0.25">
      <c r="A24" s="4" t="s">
        <v>41</v>
      </c>
      <c r="B24" s="86" t="s">
        <v>76</v>
      </c>
      <c r="C24" s="90"/>
      <c r="D24" s="90"/>
      <c r="E24" s="87"/>
      <c r="F24" s="86" t="s">
        <v>77</v>
      </c>
      <c r="G24" s="87"/>
      <c r="H24" s="4" t="s">
        <v>68</v>
      </c>
      <c r="I24" s="5">
        <f>I23*2</f>
        <v>14.36</v>
      </c>
      <c r="J24" s="88"/>
      <c r="K24" s="89"/>
      <c r="L24" s="5">
        <f>I24*J24</f>
        <v>0</v>
      </c>
    </row>
    <row r="25" spans="1:14" s="1" customFormat="1" ht="11.1" customHeight="1" x14ac:dyDescent="0.25">
      <c r="A25" s="4" t="s">
        <v>44</v>
      </c>
      <c r="B25" s="86" t="s">
        <v>70</v>
      </c>
      <c r="C25" s="90"/>
      <c r="D25" s="90"/>
      <c r="E25" s="87"/>
      <c r="F25" s="86" t="s">
        <v>71</v>
      </c>
      <c r="G25" s="87"/>
      <c r="H25" s="4" t="s">
        <v>68</v>
      </c>
      <c r="I25" s="5">
        <v>14.36</v>
      </c>
      <c r="J25" s="88"/>
      <c r="K25" s="89"/>
      <c r="L25" s="5">
        <f>I25*J25</f>
        <v>0</v>
      </c>
      <c r="N25" s="24"/>
    </row>
    <row r="26" spans="1:14" x14ac:dyDescent="0.25">
      <c r="A26" s="1"/>
      <c r="B26" s="92" t="s">
        <v>16</v>
      </c>
      <c r="C26" s="92"/>
      <c r="D26" s="92"/>
      <c r="E26" s="92"/>
      <c r="F26" s="92" t="s">
        <v>18</v>
      </c>
      <c r="G26" s="92"/>
      <c r="H26" s="92"/>
      <c r="I26" s="92"/>
      <c r="J26" s="8"/>
      <c r="K26" s="8"/>
      <c r="L26" s="8">
        <f>SUM(L17:L25)</f>
        <v>0</v>
      </c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4" x14ac:dyDescent="0.25">
      <c r="A28" s="1"/>
      <c r="B28" s="91" t="s">
        <v>28</v>
      </c>
      <c r="C28" s="91"/>
      <c r="D28" s="91"/>
      <c r="E28" s="91"/>
      <c r="F28" s="91" t="s">
        <v>100</v>
      </c>
      <c r="G28" s="91"/>
      <c r="H28" s="91"/>
      <c r="I28" s="91"/>
      <c r="J28" s="91"/>
      <c r="K28" s="91"/>
      <c r="L28" s="91"/>
    </row>
    <row r="29" spans="1:14" x14ac:dyDescent="0.25">
      <c r="A29" s="4" t="s">
        <v>16</v>
      </c>
      <c r="B29" s="86" t="s">
        <v>101</v>
      </c>
      <c r="C29" s="90"/>
      <c r="D29" s="90"/>
      <c r="E29" s="87"/>
      <c r="F29" s="86" t="s">
        <v>102</v>
      </c>
      <c r="G29" s="87"/>
      <c r="H29" s="4" t="s">
        <v>21</v>
      </c>
      <c r="I29" s="5">
        <v>1.61</v>
      </c>
      <c r="J29" s="88"/>
      <c r="K29" s="89"/>
      <c r="L29" s="5">
        <f>I29*J29</f>
        <v>0</v>
      </c>
    </row>
    <row r="30" spans="1:14" x14ac:dyDescent="0.25">
      <c r="A30" s="1"/>
      <c r="B30" s="92" t="s">
        <v>28</v>
      </c>
      <c r="C30" s="92"/>
      <c r="D30" s="92"/>
      <c r="E30" s="92"/>
      <c r="F30" s="92" t="s">
        <v>100</v>
      </c>
      <c r="G30" s="92"/>
      <c r="H30" s="92"/>
      <c r="I30" s="92"/>
      <c r="J30" s="8"/>
      <c r="K30" s="8"/>
      <c r="L30" s="8">
        <f>SUM(L29)</f>
        <v>0</v>
      </c>
    </row>
    <row r="31" spans="1:14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4" x14ac:dyDescent="0.25">
      <c r="A32" s="1"/>
      <c r="B32" s="91" t="s">
        <v>32</v>
      </c>
      <c r="C32" s="91"/>
      <c r="D32" s="91"/>
      <c r="E32" s="91"/>
      <c r="F32" s="91" t="s">
        <v>103</v>
      </c>
      <c r="G32" s="91"/>
      <c r="H32" s="91"/>
      <c r="I32" s="91"/>
      <c r="J32" s="91"/>
      <c r="K32" s="91"/>
      <c r="L32" s="91"/>
    </row>
    <row r="33" spans="1:12" x14ac:dyDescent="0.25">
      <c r="A33" s="4" t="s">
        <v>16</v>
      </c>
      <c r="B33" s="86" t="s">
        <v>104</v>
      </c>
      <c r="C33" s="90"/>
      <c r="D33" s="90"/>
      <c r="E33" s="87"/>
      <c r="F33" s="86" t="s">
        <v>105</v>
      </c>
      <c r="G33" s="87"/>
      <c r="H33" s="4" t="s">
        <v>23</v>
      </c>
      <c r="I33" s="5">
        <v>6.44</v>
      </c>
      <c r="J33" s="88"/>
      <c r="K33" s="89"/>
      <c r="L33" s="5">
        <f>I33*J33</f>
        <v>0</v>
      </c>
    </row>
    <row r="34" spans="1:12" x14ac:dyDescent="0.25">
      <c r="A34" s="4" t="s">
        <v>22</v>
      </c>
      <c r="B34" s="86" t="s">
        <v>144</v>
      </c>
      <c r="C34" s="90"/>
      <c r="D34" s="90"/>
      <c r="E34" s="87"/>
      <c r="F34" s="86" t="s">
        <v>145</v>
      </c>
      <c r="G34" s="87"/>
      <c r="H34" s="4" t="s">
        <v>23</v>
      </c>
      <c r="I34" s="5">
        <v>16.09</v>
      </c>
      <c r="J34" s="88"/>
      <c r="K34" s="89"/>
      <c r="L34" s="5">
        <f>I34*J34</f>
        <v>0</v>
      </c>
    </row>
    <row r="35" spans="1:12" x14ac:dyDescent="0.25">
      <c r="A35" s="4" t="s">
        <v>24</v>
      </c>
      <c r="B35" s="86" t="s">
        <v>146</v>
      </c>
      <c r="C35" s="90"/>
      <c r="D35" s="90"/>
      <c r="E35" s="87"/>
      <c r="F35" s="86" t="s">
        <v>147</v>
      </c>
      <c r="G35" s="87"/>
      <c r="H35" s="4" t="s">
        <v>23</v>
      </c>
      <c r="I35" s="5">
        <v>16.09</v>
      </c>
      <c r="J35" s="88"/>
      <c r="K35" s="89"/>
      <c r="L35" s="5">
        <f>I35*J35</f>
        <v>0</v>
      </c>
    </row>
    <row r="36" spans="1:12" x14ac:dyDescent="0.25">
      <c r="A36" s="4" t="s">
        <v>28</v>
      </c>
      <c r="B36" s="86" t="s">
        <v>148</v>
      </c>
      <c r="C36" s="90"/>
      <c r="D36" s="90"/>
      <c r="E36" s="87"/>
      <c r="F36" s="86" t="s">
        <v>149</v>
      </c>
      <c r="G36" s="87"/>
      <c r="H36" s="4" t="s">
        <v>23</v>
      </c>
      <c r="I36" s="5">
        <v>5.2525000000000004</v>
      </c>
      <c r="J36" s="88"/>
      <c r="K36" s="89"/>
      <c r="L36" s="5">
        <f>I36*J36</f>
        <v>0</v>
      </c>
    </row>
    <row r="37" spans="1:12" x14ac:dyDescent="0.25">
      <c r="A37" s="1"/>
      <c r="B37" s="92" t="s">
        <v>32</v>
      </c>
      <c r="C37" s="92"/>
      <c r="D37" s="92"/>
      <c r="E37" s="92"/>
      <c r="F37" s="92" t="s">
        <v>103</v>
      </c>
      <c r="G37" s="92"/>
      <c r="H37" s="92"/>
      <c r="I37" s="92"/>
      <c r="J37" s="8"/>
      <c r="K37" s="8"/>
      <c r="L37" s="8">
        <f>SUM(L33:L36)</f>
        <v>0</v>
      </c>
    </row>
    <row r="38" spans="1:12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2" x14ac:dyDescent="0.25">
      <c r="A39" s="1"/>
      <c r="B39" s="91" t="s">
        <v>41</v>
      </c>
      <c r="C39" s="91"/>
      <c r="D39" s="91"/>
      <c r="E39" s="91"/>
      <c r="F39" s="91" t="s">
        <v>106</v>
      </c>
      <c r="G39" s="91"/>
      <c r="H39" s="91"/>
      <c r="I39" s="91"/>
      <c r="J39" s="91"/>
      <c r="K39" s="91"/>
      <c r="L39" s="91"/>
    </row>
    <row r="40" spans="1:12" ht="21.95" customHeight="1" x14ac:dyDescent="0.25">
      <c r="A40" s="4" t="s">
        <v>16</v>
      </c>
      <c r="B40" s="86" t="s">
        <v>238</v>
      </c>
      <c r="C40" s="90"/>
      <c r="D40" s="90"/>
      <c r="E40" s="87"/>
      <c r="F40" s="93" t="s">
        <v>239</v>
      </c>
      <c r="G40" s="94"/>
      <c r="H40" s="4" t="s">
        <v>95</v>
      </c>
      <c r="I40" s="5">
        <v>148.4</v>
      </c>
      <c r="J40" s="88"/>
      <c r="K40" s="89"/>
      <c r="L40" s="5">
        <f t="shared" ref="L40:L52" si="1">I40*J40</f>
        <v>0</v>
      </c>
    </row>
    <row r="41" spans="1:12" ht="21.95" customHeight="1" x14ac:dyDescent="0.25">
      <c r="A41" s="4" t="s">
        <v>22</v>
      </c>
      <c r="B41" s="86" t="s">
        <v>240</v>
      </c>
      <c r="C41" s="90"/>
      <c r="D41" s="90"/>
      <c r="E41" s="87"/>
      <c r="F41" s="93" t="s">
        <v>241</v>
      </c>
      <c r="G41" s="94"/>
      <c r="H41" s="4" t="s">
        <v>95</v>
      </c>
      <c r="I41" s="5">
        <v>39.299999999999997</v>
      </c>
      <c r="J41" s="88"/>
      <c r="K41" s="89"/>
      <c r="L41" s="5">
        <f t="shared" si="1"/>
        <v>0</v>
      </c>
    </row>
    <row r="42" spans="1:12" ht="21.95" customHeight="1" x14ac:dyDescent="0.25">
      <c r="A42" s="4" t="s">
        <v>24</v>
      </c>
      <c r="B42" s="86" t="s">
        <v>242</v>
      </c>
      <c r="C42" s="90"/>
      <c r="D42" s="90"/>
      <c r="E42" s="87"/>
      <c r="F42" s="93" t="s">
        <v>243</v>
      </c>
      <c r="G42" s="94"/>
      <c r="H42" s="4" t="s">
        <v>95</v>
      </c>
      <c r="I42" s="5">
        <v>37.5</v>
      </c>
      <c r="J42" s="88"/>
      <c r="K42" s="89"/>
      <c r="L42" s="5">
        <f t="shared" si="1"/>
        <v>0</v>
      </c>
    </row>
    <row r="43" spans="1:12" x14ac:dyDescent="0.25">
      <c r="A43" s="4" t="s">
        <v>28</v>
      </c>
      <c r="B43" s="86" t="s">
        <v>244</v>
      </c>
      <c r="C43" s="90"/>
      <c r="D43" s="90"/>
      <c r="E43" s="87"/>
      <c r="F43" s="86" t="s">
        <v>245</v>
      </c>
      <c r="G43" s="87"/>
      <c r="H43" s="4" t="s">
        <v>107</v>
      </c>
      <c r="I43" s="5">
        <v>30</v>
      </c>
      <c r="J43" s="88"/>
      <c r="K43" s="89"/>
      <c r="L43" s="5">
        <f t="shared" si="1"/>
        <v>0</v>
      </c>
    </row>
    <row r="44" spans="1:12" x14ac:dyDescent="0.25">
      <c r="A44" s="4" t="s">
        <v>32</v>
      </c>
      <c r="B44" s="86" t="s">
        <v>246</v>
      </c>
      <c r="C44" s="90"/>
      <c r="D44" s="90"/>
      <c r="E44" s="87"/>
      <c r="F44" s="86" t="s">
        <v>247</v>
      </c>
      <c r="G44" s="87"/>
      <c r="H44" s="4" t="s">
        <v>107</v>
      </c>
      <c r="I44" s="5">
        <v>8</v>
      </c>
      <c r="J44" s="88"/>
      <c r="K44" s="89"/>
      <c r="L44" s="5">
        <f t="shared" si="1"/>
        <v>0</v>
      </c>
    </row>
    <row r="45" spans="1:12" x14ac:dyDescent="0.25">
      <c r="A45" s="4" t="s">
        <v>35</v>
      </c>
      <c r="B45" s="86" t="s">
        <v>248</v>
      </c>
      <c r="C45" s="90"/>
      <c r="D45" s="90"/>
      <c r="E45" s="87"/>
      <c r="F45" s="86" t="s">
        <v>249</v>
      </c>
      <c r="G45" s="87"/>
      <c r="H45" s="4" t="s">
        <v>107</v>
      </c>
      <c r="I45" s="5">
        <v>8</v>
      </c>
      <c r="J45" s="88"/>
      <c r="K45" s="89"/>
      <c r="L45" s="5">
        <f t="shared" si="1"/>
        <v>0</v>
      </c>
    </row>
    <row r="46" spans="1:12" x14ac:dyDescent="0.25">
      <c r="A46" s="4" t="s">
        <v>38</v>
      </c>
      <c r="B46" s="86" t="s">
        <v>108</v>
      </c>
      <c r="C46" s="90"/>
      <c r="D46" s="90"/>
      <c r="E46" s="87"/>
      <c r="F46" s="86" t="s">
        <v>109</v>
      </c>
      <c r="G46" s="87"/>
      <c r="H46" s="4" t="s">
        <v>110</v>
      </c>
      <c r="I46" s="5">
        <v>1</v>
      </c>
      <c r="J46" s="88"/>
      <c r="K46" s="89"/>
      <c r="L46" s="5">
        <f t="shared" si="1"/>
        <v>0</v>
      </c>
    </row>
    <row r="47" spans="1:12" ht="27" customHeight="1" x14ac:dyDescent="0.25">
      <c r="A47" s="4" t="s">
        <v>41</v>
      </c>
      <c r="B47" s="86" t="s">
        <v>413</v>
      </c>
      <c r="C47" s="90"/>
      <c r="D47" s="90"/>
      <c r="E47" s="87"/>
      <c r="F47" s="93" t="s">
        <v>414</v>
      </c>
      <c r="G47" s="94"/>
      <c r="H47" s="4" t="s">
        <v>415</v>
      </c>
      <c r="I47" s="5">
        <v>1</v>
      </c>
      <c r="J47" s="88"/>
      <c r="K47" s="89"/>
      <c r="L47" s="5">
        <f t="shared" si="1"/>
        <v>0</v>
      </c>
    </row>
    <row r="48" spans="1:12" x14ac:dyDescent="0.25">
      <c r="A48" s="4" t="s">
        <v>44</v>
      </c>
      <c r="B48" s="86" t="s">
        <v>250</v>
      </c>
      <c r="C48" s="90"/>
      <c r="D48" s="90"/>
      <c r="E48" s="87"/>
      <c r="F48" s="86" t="s">
        <v>251</v>
      </c>
      <c r="G48" s="87"/>
      <c r="H48" s="4" t="s">
        <v>107</v>
      </c>
      <c r="I48" s="5">
        <v>7</v>
      </c>
      <c r="J48" s="88"/>
      <c r="K48" s="89"/>
      <c r="L48" s="5">
        <f t="shared" si="1"/>
        <v>0</v>
      </c>
    </row>
    <row r="49" spans="1:12" s="1" customFormat="1" ht="11.1" customHeight="1" x14ac:dyDescent="0.25">
      <c r="A49" s="4" t="s">
        <v>47</v>
      </c>
      <c r="B49" s="86" t="s">
        <v>156</v>
      </c>
      <c r="C49" s="90"/>
      <c r="D49" s="90"/>
      <c r="E49" s="87"/>
      <c r="F49" s="86" t="s">
        <v>157</v>
      </c>
      <c r="G49" s="87"/>
      <c r="H49" s="4" t="s">
        <v>113</v>
      </c>
      <c r="I49" s="5">
        <v>1</v>
      </c>
      <c r="J49" s="88"/>
      <c r="K49" s="89"/>
      <c r="L49" s="5">
        <f>I49*J49</f>
        <v>0</v>
      </c>
    </row>
    <row r="50" spans="1:12" ht="22.5" customHeight="1" x14ac:dyDescent="0.25">
      <c r="A50" s="4" t="s">
        <v>50</v>
      </c>
      <c r="B50" s="86" t="s">
        <v>252</v>
      </c>
      <c r="C50" s="90"/>
      <c r="D50" s="90"/>
      <c r="E50" s="87"/>
      <c r="F50" s="93" t="s">
        <v>253</v>
      </c>
      <c r="G50" s="94"/>
      <c r="H50" s="4" t="s">
        <v>107</v>
      </c>
      <c r="I50" s="5">
        <v>7</v>
      </c>
      <c r="J50" s="88"/>
      <c r="K50" s="89"/>
      <c r="L50" s="5">
        <f t="shared" si="1"/>
        <v>0</v>
      </c>
    </row>
    <row r="51" spans="1:12" x14ac:dyDescent="0.25">
      <c r="A51" s="4" t="s">
        <v>53</v>
      </c>
      <c r="B51" s="86" t="s">
        <v>254</v>
      </c>
      <c r="C51" s="90"/>
      <c r="D51" s="90"/>
      <c r="E51" s="87"/>
      <c r="F51" s="86" t="s">
        <v>255</v>
      </c>
      <c r="G51" s="87"/>
      <c r="H51" s="4" t="s">
        <v>113</v>
      </c>
      <c r="I51" s="5">
        <v>7</v>
      </c>
      <c r="J51" s="88"/>
      <c r="K51" s="89"/>
      <c r="L51" s="5">
        <f t="shared" si="1"/>
        <v>0</v>
      </c>
    </row>
    <row r="52" spans="1:12" x14ac:dyDescent="0.25">
      <c r="A52" s="4" t="s">
        <v>56</v>
      </c>
      <c r="B52" s="86" t="s">
        <v>256</v>
      </c>
      <c r="C52" s="90"/>
      <c r="D52" s="90"/>
      <c r="E52" s="87"/>
      <c r="F52" s="86" t="s">
        <v>408</v>
      </c>
      <c r="G52" s="87"/>
      <c r="H52" s="4" t="s">
        <v>113</v>
      </c>
      <c r="I52" s="5">
        <v>3</v>
      </c>
      <c r="J52" s="88"/>
      <c r="K52" s="89"/>
      <c r="L52" s="5">
        <f t="shared" si="1"/>
        <v>0</v>
      </c>
    </row>
    <row r="53" spans="1:12" x14ac:dyDescent="0.25">
      <c r="A53" s="4" t="s">
        <v>59</v>
      </c>
      <c r="B53" s="86" t="s">
        <v>257</v>
      </c>
      <c r="C53" s="90"/>
      <c r="D53" s="90"/>
      <c r="E53" s="87"/>
      <c r="F53" s="86" t="s">
        <v>412</v>
      </c>
      <c r="G53" s="87"/>
      <c r="H53" s="4" t="s">
        <v>113</v>
      </c>
      <c r="I53" s="5">
        <v>1</v>
      </c>
      <c r="J53" s="88"/>
      <c r="K53" s="89"/>
      <c r="L53" s="5">
        <f>I53*J53</f>
        <v>0</v>
      </c>
    </row>
    <row r="54" spans="1:12" x14ac:dyDescent="0.25">
      <c r="A54" s="4" t="s">
        <v>62</v>
      </c>
      <c r="B54" s="86" t="s">
        <v>167</v>
      </c>
      <c r="C54" s="90"/>
      <c r="D54" s="90"/>
      <c r="E54" s="87"/>
      <c r="F54" s="86" t="s">
        <v>409</v>
      </c>
      <c r="G54" s="87"/>
      <c r="H54" s="4" t="s">
        <v>113</v>
      </c>
      <c r="I54" s="5">
        <v>1</v>
      </c>
      <c r="J54" s="88"/>
      <c r="K54" s="89"/>
      <c r="L54" s="5">
        <f>I54*J54</f>
        <v>0</v>
      </c>
    </row>
    <row r="55" spans="1:12" x14ac:dyDescent="0.25">
      <c r="A55" s="1"/>
      <c r="B55" s="92" t="s">
        <v>41</v>
      </c>
      <c r="C55" s="92"/>
      <c r="D55" s="92"/>
      <c r="E55" s="92"/>
      <c r="F55" s="92" t="s">
        <v>106</v>
      </c>
      <c r="G55" s="92"/>
      <c r="H55" s="92"/>
      <c r="I55" s="92"/>
      <c r="J55" s="8"/>
      <c r="K55" s="8"/>
      <c r="L55" s="8">
        <f>SUM(L40:L54)</f>
        <v>0</v>
      </c>
    </row>
    <row r="56" spans="1:12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A57" s="1"/>
      <c r="B57" s="91" t="s">
        <v>44</v>
      </c>
      <c r="C57" s="91"/>
      <c r="D57" s="91"/>
      <c r="E57" s="91"/>
      <c r="F57" s="91" t="s">
        <v>123</v>
      </c>
      <c r="G57" s="91"/>
      <c r="H57" s="91"/>
      <c r="I57" s="91"/>
      <c r="J57" s="91"/>
      <c r="K57" s="91"/>
      <c r="L57" s="91"/>
    </row>
    <row r="58" spans="1:12" x14ac:dyDescent="0.25">
      <c r="A58" s="4" t="s">
        <v>16</v>
      </c>
      <c r="B58" s="86" t="s">
        <v>550</v>
      </c>
      <c r="C58" s="90"/>
      <c r="D58" s="90"/>
      <c r="E58" s="87"/>
      <c r="F58" s="86" t="s">
        <v>551</v>
      </c>
      <c r="G58" s="87"/>
      <c r="H58" s="4" t="s">
        <v>392</v>
      </c>
      <c r="I58" s="5">
        <v>1</v>
      </c>
      <c r="J58" s="88"/>
      <c r="K58" s="89"/>
      <c r="L58" s="5">
        <f t="shared" ref="L58:L64" si="2">I58*J58</f>
        <v>0</v>
      </c>
    </row>
    <row r="59" spans="1:12" x14ac:dyDescent="0.25">
      <c r="A59" s="4" t="s">
        <v>22</v>
      </c>
      <c r="B59" s="86" t="s">
        <v>168</v>
      </c>
      <c r="C59" s="90"/>
      <c r="D59" s="90"/>
      <c r="E59" s="87"/>
      <c r="F59" s="86" t="s">
        <v>169</v>
      </c>
      <c r="G59" s="87"/>
      <c r="H59" s="4" t="s">
        <v>95</v>
      </c>
      <c r="I59" s="5">
        <v>55.6</v>
      </c>
      <c r="J59" s="88"/>
      <c r="K59" s="89"/>
      <c r="L59" s="5">
        <f t="shared" si="2"/>
        <v>0</v>
      </c>
    </row>
    <row r="60" spans="1:12" x14ac:dyDescent="0.25">
      <c r="A60" s="4" t="s">
        <v>24</v>
      </c>
      <c r="B60" s="86" t="s">
        <v>124</v>
      </c>
      <c r="C60" s="90"/>
      <c r="D60" s="90"/>
      <c r="E60" s="87"/>
      <c r="F60" s="86" t="s">
        <v>125</v>
      </c>
      <c r="G60" s="87"/>
      <c r="H60" s="4" t="s">
        <v>68</v>
      </c>
      <c r="I60" s="5">
        <v>4.83</v>
      </c>
      <c r="J60" s="88"/>
      <c r="K60" s="89"/>
      <c r="L60" s="5">
        <f t="shared" si="2"/>
        <v>0</v>
      </c>
    </row>
    <row r="61" spans="1:12" x14ac:dyDescent="0.25">
      <c r="A61" s="4" t="s">
        <v>28</v>
      </c>
      <c r="B61" s="86" t="s">
        <v>126</v>
      </c>
      <c r="C61" s="90"/>
      <c r="D61" s="90"/>
      <c r="E61" s="87"/>
      <c r="F61" s="86" t="s">
        <v>127</v>
      </c>
      <c r="G61" s="87"/>
      <c r="H61" s="4" t="s">
        <v>68</v>
      </c>
      <c r="I61" s="5">
        <v>98.6</v>
      </c>
      <c r="J61" s="88"/>
      <c r="K61" s="89"/>
      <c r="L61" s="5">
        <f t="shared" si="2"/>
        <v>0</v>
      </c>
    </row>
    <row r="62" spans="1:12" ht="21.95" customHeight="1" x14ac:dyDescent="0.25">
      <c r="A62" s="4" t="s">
        <v>32</v>
      </c>
      <c r="B62" s="86" t="s">
        <v>128</v>
      </c>
      <c r="C62" s="90"/>
      <c r="D62" s="90"/>
      <c r="E62" s="87"/>
      <c r="F62" s="86" t="s">
        <v>129</v>
      </c>
      <c r="G62" s="87"/>
      <c r="H62" s="4" t="s">
        <v>68</v>
      </c>
      <c r="I62" s="5">
        <v>4.83</v>
      </c>
      <c r="J62" s="88"/>
      <c r="K62" s="89"/>
      <c r="L62" s="5">
        <f t="shared" si="2"/>
        <v>0</v>
      </c>
    </row>
    <row r="63" spans="1:12" ht="22.5" customHeight="1" x14ac:dyDescent="0.25">
      <c r="A63" s="4" t="s">
        <v>35</v>
      </c>
      <c r="B63" s="86" t="s">
        <v>170</v>
      </c>
      <c r="C63" s="90"/>
      <c r="D63" s="90"/>
      <c r="E63" s="87"/>
      <c r="F63" s="93" t="s">
        <v>171</v>
      </c>
      <c r="G63" s="94"/>
      <c r="H63" s="4" t="s">
        <v>68</v>
      </c>
      <c r="I63" s="5">
        <v>4.83</v>
      </c>
      <c r="J63" s="88"/>
      <c r="K63" s="89"/>
      <c r="L63" s="5">
        <f t="shared" si="2"/>
        <v>0</v>
      </c>
    </row>
    <row r="64" spans="1:12" x14ac:dyDescent="0.25">
      <c r="A64" s="4" t="s">
        <v>38</v>
      </c>
      <c r="B64" s="86" t="s">
        <v>130</v>
      </c>
      <c r="C64" s="90"/>
      <c r="D64" s="90"/>
      <c r="E64" s="87"/>
      <c r="F64" s="86" t="s">
        <v>131</v>
      </c>
      <c r="G64" s="87"/>
      <c r="H64" s="4" t="s">
        <v>68</v>
      </c>
      <c r="I64" s="5">
        <v>40.21</v>
      </c>
      <c r="J64" s="88"/>
      <c r="K64" s="89"/>
      <c r="L64" s="5">
        <f t="shared" si="2"/>
        <v>0</v>
      </c>
    </row>
    <row r="65" spans="1:14" x14ac:dyDescent="0.25">
      <c r="A65" s="1"/>
      <c r="B65" s="92" t="s">
        <v>44</v>
      </c>
      <c r="C65" s="92"/>
      <c r="D65" s="92"/>
      <c r="E65" s="92"/>
      <c r="F65" s="92" t="s">
        <v>123</v>
      </c>
      <c r="G65" s="92"/>
      <c r="H65" s="92"/>
      <c r="I65" s="92"/>
      <c r="J65" s="8"/>
      <c r="K65" s="8"/>
      <c r="L65" s="8">
        <f>SUM(L58:L64)</f>
        <v>0</v>
      </c>
    </row>
    <row r="66" spans="1:14" x14ac:dyDescent="0.25">
      <c r="A66" s="10"/>
      <c r="B66" s="99" t="s">
        <v>22</v>
      </c>
      <c r="C66" s="99"/>
      <c r="D66" s="99"/>
      <c r="E66" s="99"/>
      <c r="F66" s="22" t="s">
        <v>134</v>
      </c>
      <c r="G66" s="99" t="s">
        <v>135</v>
      </c>
      <c r="H66" s="99"/>
      <c r="I66" s="99"/>
      <c r="J66" s="11"/>
      <c r="K66" s="11"/>
      <c r="L66" s="11">
        <f>L65+L55+L37+L30+L26</f>
        <v>0</v>
      </c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4" x14ac:dyDescent="0.25">
      <c r="A68" s="10"/>
      <c r="B68" s="99" t="s">
        <v>24</v>
      </c>
      <c r="C68" s="99"/>
      <c r="D68" s="99"/>
      <c r="E68" s="99"/>
      <c r="F68" s="99" t="s">
        <v>172</v>
      </c>
      <c r="G68" s="99"/>
      <c r="H68" s="99"/>
      <c r="I68" s="99"/>
      <c r="J68" s="99"/>
      <c r="K68" s="99"/>
      <c r="L68" s="99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1:14" x14ac:dyDescent="0.25">
      <c r="A70" s="1"/>
      <c r="B70" s="91" t="s">
        <v>16</v>
      </c>
      <c r="C70" s="91"/>
      <c r="D70" s="91"/>
      <c r="E70" s="91"/>
      <c r="F70" s="91" t="s">
        <v>18</v>
      </c>
      <c r="G70" s="91"/>
      <c r="H70" s="91"/>
      <c r="I70" s="91"/>
      <c r="J70" s="91"/>
      <c r="K70" s="91"/>
      <c r="L70" s="91"/>
    </row>
    <row r="71" spans="1:14" x14ac:dyDescent="0.25">
      <c r="A71" s="4" t="s">
        <v>16</v>
      </c>
      <c r="B71" s="86" t="s">
        <v>136</v>
      </c>
      <c r="C71" s="90"/>
      <c r="D71" s="90"/>
      <c r="E71" s="87"/>
      <c r="F71" s="86" t="s">
        <v>137</v>
      </c>
      <c r="G71" s="87"/>
      <c r="H71" s="4" t="s">
        <v>23</v>
      </c>
      <c r="I71" s="5">
        <v>23.55</v>
      </c>
      <c r="J71" s="88"/>
      <c r="K71" s="89"/>
      <c r="L71" s="5">
        <f t="shared" ref="L71:L77" si="3">I71*J71</f>
        <v>0</v>
      </c>
    </row>
    <row r="72" spans="1:14" x14ac:dyDescent="0.25">
      <c r="A72" s="4" t="s">
        <v>22</v>
      </c>
      <c r="B72" s="86" t="s">
        <v>33</v>
      </c>
      <c r="C72" s="90"/>
      <c r="D72" s="90"/>
      <c r="E72" s="87"/>
      <c r="F72" s="86" t="s">
        <v>34</v>
      </c>
      <c r="G72" s="87"/>
      <c r="H72" s="4" t="s">
        <v>21</v>
      </c>
      <c r="I72" s="5">
        <v>13.4</v>
      </c>
      <c r="J72" s="88"/>
      <c r="K72" s="89"/>
      <c r="L72" s="5">
        <f t="shared" si="3"/>
        <v>0</v>
      </c>
    </row>
    <row r="73" spans="1:14" x14ac:dyDescent="0.25">
      <c r="A73" s="4" t="s">
        <v>24</v>
      </c>
      <c r="B73" s="86" t="s">
        <v>36</v>
      </c>
      <c r="C73" s="90"/>
      <c r="D73" s="90"/>
      <c r="E73" s="87"/>
      <c r="F73" s="86" t="s">
        <v>37</v>
      </c>
      <c r="G73" s="87"/>
      <c r="H73" s="4" t="s">
        <v>21</v>
      </c>
      <c r="I73" s="5">
        <v>13.4</v>
      </c>
      <c r="J73" s="88"/>
      <c r="K73" s="89"/>
      <c r="L73" s="5">
        <f t="shared" si="3"/>
        <v>0</v>
      </c>
    </row>
    <row r="74" spans="1:14" x14ac:dyDescent="0.25">
      <c r="A74" s="4" t="s">
        <v>28</v>
      </c>
      <c r="B74" s="86" t="s">
        <v>51</v>
      </c>
      <c r="C74" s="90"/>
      <c r="D74" s="90"/>
      <c r="E74" s="87"/>
      <c r="F74" s="86" t="s">
        <v>52</v>
      </c>
      <c r="G74" s="87"/>
      <c r="H74" s="4" t="s">
        <v>21</v>
      </c>
      <c r="I74" s="5">
        <v>13.4</v>
      </c>
      <c r="J74" s="88"/>
      <c r="K74" s="89"/>
      <c r="L74" s="5">
        <f t="shared" si="3"/>
        <v>0</v>
      </c>
    </row>
    <row r="75" spans="1:14" x14ac:dyDescent="0.25">
      <c r="A75" s="4" t="s">
        <v>32</v>
      </c>
      <c r="B75" s="86" t="s">
        <v>57</v>
      </c>
      <c r="C75" s="90"/>
      <c r="D75" s="90"/>
      <c r="E75" s="87"/>
      <c r="F75" s="86" t="s">
        <v>58</v>
      </c>
      <c r="G75" s="87"/>
      <c r="H75" s="4" t="s">
        <v>21</v>
      </c>
      <c r="I75" s="5">
        <v>13.4</v>
      </c>
      <c r="J75" s="88"/>
      <c r="K75" s="89"/>
      <c r="L75" s="5">
        <f t="shared" si="3"/>
        <v>0</v>
      </c>
    </row>
    <row r="76" spans="1:14" x14ac:dyDescent="0.25">
      <c r="A76" s="4" t="s">
        <v>35</v>
      </c>
      <c r="B76" s="86" t="s">
        <v>60</v>
      </c>
      <c r="C76" s="90"/>
      <c r="D76" s="90"/>
      <c r="E76" s="87"/>
      <c r="F76" s="86" t="s">
        <v>61</v>
      </c>
      <c r="G76" s="87"/>
      <c r="H76" s="4" t="s">
        <v>21</v>
      </c>
      <c r="I76" s="5">
        <v>13.4</v>
      </c>
      <c r="J76" s="88"/>
      <c r="K76" s="89"/>
      <c r="L76" s="5">
        <f t="shared" si="3"/>
        <v>0</v>
      </c>
    </row>
    <row r="77" spans="1:14" x14ac:dyDescent="0.25">
      <c r="A77" s="4" t="s">
        <v>38</v>
      </c>
      <c r="B77" s="86" t="s">
        <v>63</v>
      </c>
      <c r="C77" s="90"/>
      <c r="D77" s="90"/>
      <c r="E77" s="87"/>
      <c r="F77" s="86" t="s">
        <v>64</v>
      </c>
      <c r="G77" s="87"/>
      <c r="H77" s="4" t="s">
        <v>21</v>
      </c>
      <c r="I77" s="5">
        <v>7.58</v>
      </c>
      <c r="J77" s="88"/>
      <c r="K77" s="89"/>
      <c r="L77" s="5">
        <f t="shared" si="3"/>
        <v>0</v>
      </c>
    </row>
    <row r="78" spans="1:14" s="1" customFormat="1" ht="21.95" customHeight="1" x14ac:dyDescent="0.25">
      <c r="A78" s="4" t="s">
        <v>41</v>
      </c>
      <c r="B78" s="86" t="s">
        <v>76</v>
      </c>
      <c r="C78" s="90"/>
      <c r="D78" s="90"/>
      <c r="E78" s="87"/>
      <c r="F78" s="86" t="s">
        <v>77</v>
      </c>
      <c r="G78" s="87"/>
      <c r="H78" s="4" t="s">
        <v>68</v>
      </c>
      <c r="I78" s="5">
        <f>I77*2</f>
        <v>15.16</v>
      </c>
      <c r="J78" s="88"/>
      <c r="K78" s="89"/>
      <c r="L78" s="5">
        <f>I78*J78</f>
        <v>0</v>
      </c>
    </row>
    <row r="79" spans="1:14" s="1" customFormat="1" ht="11.1" customHeight="1" x14ac:dyDescent="0.25">
      <c r="A79" s="4" t="s">
        <v>44</v>
      </c>
      <c r="B79" s="86" t="s">
        <v>70</v>
      </c>
      <c r="C79" s="90"/>
      <c r="D79" s="90"/>
      <c r="E79" s="87"/>
      <c r="F79" s="86" t="s">
        <v>71</v>
      </c>
      <c r="G79" s="87"/>
      <c r="H79" s="4" t="s">
        <v>68</v>
      </c>
      <c r="I79" s="5">
        <v>15.16</v>
      </c>
      <c r="J79" s="88"/>
      <c r="K79" s="89"/>
      <c r="L79" s="5">
        <f>I79*J79</f>
        <v>0</v>
      </c>
      <c r="N79" s="24"/>
    </row>
    <row r="80" spans="1:14" x14ac:dyDescent="0.25">
      <c r="A80" s="1"/>
      <c r="B80" s="92" t="s">
        <v>16</v>
      </c>
      <c r="C80" s="92"/>
      <c r="D80" s="92"/>
      <c r="E80" s="92"/>
      <c r="F80" s="92" t="s">
        <v>18</v>
      </c>
      <c r="G80" s="92"/>
      <c r="H80" s="92"/>
      <c r="I80" s="92"/>
      <c r="J80" s="8"/>
      <c r="K80" s="8"/>
      <c r="L80" s="8">
        <f>SUM(L71:L79)</f>
        <v>0</v>
      </c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91" t="s">
        <v>28</v>
      </c>
      <c r="C82" s="91"/>
      <c r="D82" s="91"/>
      <c r="E82" s="91"/>
      <c r="F82" s="91" t="s">
        <v>100</v>
      </c>
      <c r="G82" s="91"/>
      <c r="H82" s="91"/>
      <c r="I82" s="91"/>
      <c r="J82" s="91"/>
      <c r="K82" s="91"/>
      <c r="L82" s="91"/>
    </row>
    <row r="83" spans="1:12" x14ac:dyDescent="0.25">
      <c r="A83" s="4" t="s">
        <v>16</v>
      </c>
      <c r="B83" s="86" t="s">
        <v>101</v>
      </c>
      <c r="C83" s="90"/>
      <c r="D83" s="90"/>
      <c r="E83" s="87"/>
      <c r="F83" s="106" t="s">
        <v>102</v>
      </c>
      <c r="G83" s="107"/>
      <c r="H83" s="7" t="s">
        <v>21</v>
      </c>
      <c r="I83" s="5">
        <v>0.99</v>
      </c>
      <c r="J83" s="88"/>
      <c r="K83" s="89"/>
      <c r="L83" s="5">
        <f>I83*J83</f>
        <v>0</v>
      </c>
    </row>
    <row r="84" spans="1:12" x14ac:dyDescent="0.25">
      <c r="A84" s="1"/>
      <c r="B84" s="92" t="s">
        <v>28</v>
      </c>
      <c r="C84" s="92"/>
      <c r="D84" s="92"/>
      <c r="E84" s="92"/>
      <c r="F84" s="92" t="s">
        <v>100</v>
      </c>
      <c r="G84" s="92"/>
      <c r="H84" s="92"/>
      <c r="I84" s="92"/>
      <c r="J84" s="8"/>
      <c r="K84" s="8"/>
      <c r="L84" s="8">
        <f>SUM(L83)</f>
        <v>0</v>
      </c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91" t="s">
        <v>32</v>
      </c>
      <c r="C86" s="91"/>
      <c r="D86" s="91"/>
      <c r="E86" s="91"/>
      <c r="F86" s="91" t="s">
        <v>103</v>
      </c>
      <c r="G86" s="91"/>
      <c r="H86" s="91"/>
      <c r="I86" s="91"/>
      <c r="J86" s="91"/>
      <c r="K86" s="91"/>
      <c r="L86" s="91"/>
    </row>
    <row r="87" spans="1:12" x14ac:dyDescent="0.25">
      <c r="A87" s="4" t="s">
        <v>16</v>
      </c>
      <c r="B87" s="86" t="s">
        <v>104</v>
      </c>
      <c r="C87" s="90"/>
      <c r="D87" s="90"/>
      <c r="E87" s="87"/>
      <c r="F87" s="86" t="s">
        <v>105</v>
      </c>
      <c r="G87" s="87"/>
      <c r="H87" s="4" t="s">
        <v>23</v>
      </c>
      <c r="I87" s="5">
        <v>23.55</v>
      </c>
      <c r="J87" s="88"/>
      <c r="K87" s="89"/>
      <c r="L87" s="5">
        <f>I87*J87</f>
        <v>0</v>
      </c>
    </row>
    <row r="88" spans="1:12" x14ac:dyDescent="0.25">
      <c r="A88" s="4" t="s">
        <v>22</v>
      </c>
      <c r="B88" s="86" t="s">
        <v>144</v>
      </c>
      <c r="C88" s="90"/>
      <c r="D88" s="90"/>
      <c r="E88" s="87"/>
      <c r="F88" s="86" t="s">
        <v>145</v>
      </c>
      <c r="G88" s="87"/>
      <c r="H88" s="4" t="s">
        <v>23</v>
      </c>
      <c r="I88" s="5">
        <v>23.55</v>
      </c>
      <c r="J88" s="88"/>
      <c r="K88" s="89"/>
      <c r="L88" s="5">
        <f>I88*J88</f>
        <v>0</v>
      </c>
    </row>
    <row r="89" spans="1:12" x14ac:dyDescent="0.25">
      <c r="A89" s="4" t="s">
        <v>24</v>
      </c>
      <c r="B89" s="86" t="s">
        <v>146</v>
      </c>
      <c r="C89" s="90"/>
      <c r="D89" s="90"/>
      <c r="E89" s="87"/>
      <c r="F89" s="86" t="s">
        <v>147</v>
      </c>
      <c r="G89" s="87"/>
      <c r="H89" s="4" t="s">
        <v>23</v>
      </c>
      <c r="I89" s="5">
        <v>23.55</v>
      </c>
      <c r="J89" s="88"/>
      <c r="K89" s="89"/>
      <c r="L89" s="5">
        <f>I89*J89</f>
        <v>0</v>
      </c>
    </row>
    <row r="90" spans="1:12" x14ac:dyDescent="0.25">
      <c r="A90" s="4" t="s">
        <v>28</v>
      </c>
      <c r="B90" s="86" t="s">
        <v>148</v>
      </c>
      <c r="C90" s="90"/>
      <c r="D90" s="90"/>
      <c r="E90" s="87"/>
      <c r="F90" s="86" t="s">
        <v>149</v>
      </c>
      <c r="G90" s="87"/>
      <c r="H90" s="4" t="s">
        <v>23</v>
      </c>
      <c r="I90" s="5">
        <v>5.6624999999999996</v>
      </c>
      <c r="J90" s="88"/>
      <c r="K90" s="89"/>
      <c r="L90" s="5">
        <f>I90*J90</f>
        <v>0</v>
      </c>
    </row>
    <row r="91" spans="1:12" x14ac:dyDescent="0.25">
      <c r="A91" s="1"/>
      <c r="B91" s="92" t="s">
        <v>32</v>
      </c>
      <c r="C91" s="92"/>
      <c r="D91" s="92"/>
      <c r="E91" s="92"/>
      <c r="F91" s="92" t="s">
        <v>103</v>
      </c>
      <c r="G91" s="92"/>
      <c r="H91" s="92"/>
      <c r="I91" s="92"/>
      <c r="J91" s="8"/>
      <c r="K91" s="8"/>
      <c r="L91" s="8">
        <f>SUM(L87:L90)</f>
        <v>0</v>
      </c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ht="21.95" customHeight="1" x14ac:dyDescent="0.25">
      <c r="A93" s="1"/>
      <c r="B93" s="91" t="s">
        <v>41</v>
      </c>
      <c r="C93" s="91"/>
      <c r="D93" s="91"/>
      <c r="E93" s="91"/>
      <c r="F93" s="91" t="s">
        <v>106</v>
      </c>
      <c r="G93" s="91"/>
      <c r="H93" s="91"/>
      <c r="I93" s="91"/>
      <c r="J93" s="91"/>
      <c r="K93" s="91"/>
      <c r="L93" s="91"/>
    </row>
    <row r="94" spans="1:12" ht="21.95" customHeight="1" x14ac:dyDescent="0.25">
      <c r="A94" s="4" t="s">
        <v>16</v>
      </c>
      <c r="B94" s="86" t="s">
        <v>238</v>
      </c>
      <c r="C94" s="90"/>
      <c r="D94" s="90"/>
      <c r="E94" s="87"/>
      <c r="F94" s="93" t="s">
        <v>239</v>
      </c>
      <c r="G94" s="94"/>
      <c r="H94" s="4" t="s">
        <v>95</v>
      </c>
      <c r="I94" s="5">
        <v>104.8</v>
      </c>
      <c r="J94" s="108"/>
      <c r="K94" s="109"/>
      <c r="L94" s="5">
        <f t="shared" ref="L94:L108" si="4">I94*J94</f>
        <v>0</v>
      </c>
    </row>
    <row r="95" spans="1:12" ht="21.95" customHeight="1" x14ac:dyDescent="0.25">
      <c r="A95" s="4" t="s">
        <v>24</v>
      </c>
      <c r="B95" s="86" t="s">
        <v>242</v>
      </c>
      <c r="C95" s="90"/>
      <c r="D95" s="90"/>
      <c r="E95" s="87"/>
      <c r="F95" s="93" t="s">
        <v>243</v>
      </c>
      <c r="G95" s="94"/>
      <c r="H95" s="4" t="s">
        <v>95</v>
      </c>
      <c r="I95" s="5">
        <v>47.3</v>
      </c>
      <c r="J95" s="88"/>
      <c r="K95" s="89"/>
      <c r="L95" s="5">
        <f t="shared" si="4"/>
        <v>0</v>
      </c>
    </row>
    <row r="96" spans="1:12" ht="20.25" customHeight="1" x14ac:dyDescent="0.25">
      <c r="A96" s="4" t="s">
        <v>28</v>
      </c>
      <c r="B96" s="86" t="s">
        <v>233</v>
      </c>
      <c r="C96" s="90"/>
      <c r="D96" s="90"/>
      <c r="E96" s="87"/>
      <c r="F96" s="93" t="s">
        <v>234</v>
      </c>
      <c r="G96" s="94"/>
      <c r="H96" s="4" t="s">
        <v>95</v>
      </c>
      <c r="I96" s="5">
        <v>40.1</v>
      </c>
      <c r="J96" s="88"/>
      <c r="K96" s="89"/>
      <c r="L96" s="5">
        <f t="shared" si="4"/>
        <v>0</v>
      </c>
    </row>
    <row r="97" spans="1:12" x14ac:dyDescent="0.25">
      <c r="A97" s="4" t="s">
        <v>32</v>
      </c>
      <c r="B97" s="86" t="s">
        <v>244</v>
      </c>
      <c r="C97" s="90"/>
      <c r="D97" s="90"/>
      <c r="E97" s="87"/>
      <c r="F97" s="86" t="s">
        <v>245</v>
      </c>
      <c r="G97" s="87"/>
      <c r="H97" s="4" t="s">
        <v>107</v>
      </c>
      <c r="I97" s="5">
        <v>21</v>
      </c>
      <c r="J97" s="88"/>
      <c r="K97" s="89"/>
      <c r="L97" s="5">
        <f t="shared" si="4"/>
        <v>0</v>
      </c>
    </row>
    <row r="98" spans="1:12" x14ac:dyDescent="0.25">
      <c r="A98" s="4" t="s">
        <v>38</v>
      </c>
      <c r="B98" s="86" t="s">
        <v>235</v>
      </c>
      <c r="C98" s="90"/>
      <c r="D98" s="90"/>
      <c r="E98" s="87"/>
      <c r="F98" s="86" t="s">
        <v>236</v>
      </c>
      <c r="G98" s="87"/>
      <c r="H98" s="4" t="s">
        <v>107</v>
      </c>
      <c r="I98" s="5">
        <v>8</v>
      </c>
      <c r="J98" s="88"/>
      <c r="K98" s="89"/>
      <c r="L98" s="5">
        <f t="shared" si="4"/>
        <v>0</v>
      </c>
    </row>
    <row r="99" spans="1:12" x14ac:dyDescent="0.25">
      <c r="A99" s="4" t="s">
        <v>41</v>
      </c>
      <c r="B99" s="86" t="s">
        <v>248</v>
      </c>
      <c r="C99" s="90"/>
      <c r="D99" s="90"/>
      <c r="E99" s="87"/>
      <c r="F99" s="86" t="s">
        <v>249</v>
      </c>
      <c r="G99" s="87"/>
      <c r="H99" s="4" t="s">
        <v>107</v>
      </c>
      <c r="I99" s="5">
        <v>10</v>
      </c>
      <c r="J99" s="88"/>
      <c r="K99" s="89"/>
      <c r="L99" s="5">
        <f t="shared" si="4"/>
        <v>0</v>
      </c>
    </row>
    <row r="100" spans="1:12" ht="21.95" customHeight="1" x14ac:dyDescent="0.25">
      <c r="A100" s="4" t="s">
        <v>44</v>
      </c>
      <c r="B100" s="86" t="s">
        <v>108</v>
      </c>
      <c r="C100" s="90"/>
      <c r="D100" s="90"/>
      <c r="E100" s="87"/>
      <c r="F100" s="86" t="s">
        <v>109</v>
      </c>
      <c r="G100" s="87"/>
      <c r="H100" s="4" t="s">
        <v>110</v>
      </c>
      <c r="I100" s="5">
        <v>1</v>
      </c>
      <c r="J100" s="88"/>
      <c r="K100" s="89"/>
      <c r="L100" s="5">
        <f t="shared" si="4"/>
        <v>0</v>
      </c>
    </row>
    <row r="101" spans="1:12" s="1" customFormat="1" ht="11.1" customHeight="1" x14ac:dyDescent="0.25">
      <c r="A101" s="4" t="s">
        <v>47</v>
      </c>
      <c r="B101" s="86" t="s">
        <v>156</v>
      </c>
      <c r="C101" s="90"/>
      <c r="D101" s="90"/>
      <c r="E101" s="87"/>
      <c r="F101" s="86" t="s">
        <v>157</v>
      </c>
      <c r="G101" s="87"/>
      <c r="H101" s="4" t="s">
        <v>113</v>
      </c>
      <c r="I101" s="5">
        <v>7</v>
      </c>
      <c r="J101" s="88"/>
      <c r="K101" s="89"/>
      <c r="L101" s="5">
        <f>I101*J101</f>
        <v>0</v>
      </c>
    </row>
    <row r="102" spans="1:12" s="1" customFormat="1" ht="11.1" customHeight="1" x14ac:dyDescent="0.25">
      <c r="A102" s="4" t="s">
        <v>50</v>
      </c>
      <c r="B102" s="86" t="s">
        <v>156</v>
      </c>
      <c r="C102" s="90"/>
      <c r="D102" s="90"/>
      <c r="E102" s="87"/>
      <c r="F102" s="86" t="s">
        <v>416</v>
      </c>
      <c r="G102" s="87"/>
      <c r="H102" s="4" t="s">
        <v>113</v>
      </c>
      <c r="I102" s="5">
        <v>3</v>
      </c>
      <c r="J102" s="88"/>
      <c r="K102" s="89"/>
      <c r="L102" s="5">
        <f>I102*J102</f>
        <v>0</v>
      </c>
    </row>
    <row r="103" spans="1:12" ht="27" customHeight="1" x14ac:dyDescent="0.25">
      <c r="A103" s="4" t="s">
        <v>53</v>
      </c>
      <c r="B103" s="86" t="s">
        <v>413</v>
      </c>
      <c r="C103" s="90"/>
      <c r="D103" s="90"/>
      <c r="E103" s="87"/>
      <c r="F103" s="93" t="s">
        <v>414</v>
      </c>
      <c r="G103" s="94"/>
      <c r="H103" s="4" t="s">
        <v>415</v>
      </c>
      <c r="I103" s="5">
        <v>1</v>
      </c>
      <c r="J103" s="88"/>
      <c r="K103" s="89"/>
      <c r="L103" s="5">
        <f t="shared" ref="L103" si="5">I103*J103</f>
        <v>0</v>
      </c>
    </row>
    <row r="104" spans="1:12" ht="21.75" customHeight="1" x14ac:dyDescent="0.25">
      <c r="A104" s="4" t="s">
        <v>56</v>
      </c>
      <c r="B104" s="86" t="s">
        <v>250</v>
      </c>
      <c r="C104" s="90"/>
      <c r="D104" s="90"/>
      <c r="E104" s="87"/>
      <c r="F104" s="86" t="s">
        <v>251</v>
      </c>
      <c r="G104" s="87"/>
      <c r="H104" s="4" t="s">
        <v>107</v>
      </c>
      <c r="I104" s="5">
        <v>7</v>
      </c>
      <c r="J104" s="88"/>
      <c r="K104" s="89"/>
      <c r="L104" s="5">
        <f t="shared" si="4"/>
        <v>0</v>
      </c>
    </row>
    <row r="105" spans="1:12" ht="24.75" customHeight="1" x14ac:dyDescent="0.25">
      <c r="A105" s="4" t="s">
        <v>59</v>
      </c>
      <c r="B105" s="86" t="s">
        <v>252</v>
      </c>
      <c r="C105" s="90"/>
      <c r="D105" s="90"/>
      <c r="E105" s="87"/>
      <c r="F105" s="93" t="s">
        <v>253</v>
      </c>
      <c r="G105" s="94"/>
      <c r="H105" s="4" t="s">
        <v>107</v>
      </c>
      <c r="I105" s="5">
        <v>7</v>
      </c>
      <c r="J105" s="88"/>
      <c r="K105" s="89"/>
      <c r="L105" s="5">
        <f t="shared" si="4"/>
        <v>0</v>
      </c>
    </row>
    <row r="106" spans="1:12" x14ac:dyDescent="0.25">
      <c r="A106" s="4" t="s">
        <v>62</v>
      </c>
      <c r="B106" s="86" t="s">
        <v>254</v>
      </c>
      <c r="C106" s="90"/>
      <c r="D106" s="90"/>
      <c r="E106" s="87"/>
      <c r="F106" s="86" t="s">
        <v>255</v>
      </c>
      <c r="G106" s="87"/>
      <c r="H106" s="4" t="s">
        <v>113</v>
      </c>
      <c r="I106" s="5">
        <v>7</v>
      </c>
      <c r="J106" s="88"/>
      <c r="K106" s="89"/>
      <c r="L106" s="5">
        <f t="shared" si="4"/>
        <v>0</v>
      </c>
    </row>
    <row r="107" spans="1:12" x14ac:dyDescent="0.25">
      <c r="A107" s="4" t="s">
        <v>65</v>
      </c>
      <c r="B107" s="86" t="s">
        <v>256</v>
      </c>
      <c r="C107" s="90"/>
      <c r="D107" s="90"/>
      <c r="E107" s="87"/>
      <c r="F107" s="86" t="s">
        <v>408</v>
      </c>
      <c r="G107" s="87"/>
      <c r="H107" s="4" t="s">
        <v>113</v>
      </c>
      <c r="I107" s="5">
        <v>1</v>
      </c>
      <c r="J107" s="88"/>
      <c r="K107" s="89"/>
      <c r="L107" s="5">
        <f t="shared" si="4"/>
        <v>0</v>
      </c>
    </row>
    <row r="108" spans="1:12" x14ac:dyDescent="0.25">
      <c r="A108" s="4" t="s">
        <v>69</v>
      </c>
      <c r="B108" s="86" t="s">
        <v>256</v>
      </c>
      <c r="C108" s="90"/>
      <c r="D108" s="90"/>
      <c r="E108" s="87"/>
      <c r="F108" s="86" t="s">
        <v>411</v>
      </c>
      <c r="G108" s="87"/>
      <c r="H108" s="4" t="s">
        <v>113</v>
      </c>
      <c r="I108" s="5">
        <v>4</v>
      </c>
      <c r="J108" s="88"/>
      <c r="K108" s="89"/>
      <c r="L108" s="5">
        <f t="shared" si="4"/>
        <v>0</v>
      </c>
    </row>
    <row r="109" spans="1:12" x14ac:dyDescent="0.25">
      <c r="A109" s="4" t="s">
        <v>72</v>
      </c>
      <c r="B109" s="86" t="s">
        <v>256</v>
      </c>
      <c r="C109" s="90"/>
      <c r="D109" s="90"/>
      <c r="E109" s="87"/>
      <c r="F109" s="86" t="s">
        <v>410</v>
      </c>
      <c r="G109" s="87"/>
      <c r="H109" s="4" t="s">
        <v>113</v>
      </c>
      <c r="I109" s="5">
        <v>1</v>
      </c>
      <c r="J109" s="88"/>
      <c r="K109" s="89"/>
      <c r="L109" s="5">
        <f t="shared" ref="L109" si="6">I109*J109</f>
        <v>0</v>
      </c>
    </row>
    <row r="110" spans="1:12" x14ac:dyDescent="0.25">
      <c r="A110" s="1"/>
      <c r="B110" s="92" t="s">
        <v>41</v>
      </c>
      <c r="C110" s="92"/>
      <c r="D110" s="92"/>
      <c r="E110" s="92"/>
      <c r="F110" s="92" t="s">
        <v>106</v>
      </c>
      <c r="G110" s="92"/>
      <c r="H110" s="92"/>
      <c r="I110" s="92"/>
      <c r="J110" s="8"/>
      <c r="K110" s="8"/>
      <c r="L110" s="8">
        <f>SUM(L94:L109)</f>
        <v>0</v>
      </c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91" t="s">
        <v>44</v>
      </c>
      <c r="C112" s="91"/>
      <c r="D112" s="91"/>
      <c r="E112" s="91"/>
      <c r="F112" s="91" t="s">
        <v>123</v>
      </c>
      <c r="G112" s="91"/>
      <c r="H112" s="91"/>
      <c r="I112" s="91"/>
      <c r="J112" s="91"/>
      <c r="K112" s="91"/>
      <c r="L112" s="91"/>
    </row>
    <row r="113" spans="1:12" x14ac:dyDescent="0.25">
      <c r="A113" s="4" t="s">
        <v>16</v>
      </c>
      <c r="B113" s="86" t="s">
        <v>168</v>
      </c>
      <c r="C113" s="90"/>
      <c r="D113" s="90"/>
      <c r="E113" s="87"/>
      <c r="F113" s="86" t="s">
        <v>169</v>
      </c>
      <c r="G113" s="87"/>
      <c r="H113" s="4" t="s">
        <v>95</v>
      </c>
      <c r="I113" s="5">
        <v>94.2</v>
      </c>
      <c r="J113" s="88"/>
      <c r="K113" s="89"/>
      <c r="L113" s="5">
        <f t="shared" ref="L113:L118" si="7">I113*J113</f>
        <v>0</v>
      </c>
    </row>
    <row r="114" spans="1:12" x14ac:dyDescent="0.25">
      <c r="A114" s="4" t="s">
        <v>22</v>
      </c>
      <c r="B114" s="86" t="s">
        <v>124</v>
      </c>
      <c r="C114" s="90"/>
      <c r="D114" s="90"/>
      <c r="E114" s="87"/>
      <c r="F114" s="86" t="s">
        <v>125</v>
      </c>
      <c r="G114" s="87"/>
      <c r="H114" s="4" t="s">
        <v>68</v>
      </c>
      <c r="I114" s="5">
        <v>7.07</v>
      </c>
      <c r="J114" s="88"/>
      <c r="K114" s="89"/>
      <c r="L114" s="5">
        <f t="shared" si="7"/>
        <v>0</v>
      </c>
    </row>
    <row r="115" spans="1:12" ht="21.95" customHeight="1" x14ac:dyDescent="0.25">
      <c r="A115" s="4" t="s">
        <v>24</v>
      </c>
      <c r="B115" s="86" t="s">
        <v>126</v>
      </c>
      <c r="C115" s="90"/>
      <c r="D115" s="90"/>
      <c r="E115" s="87"/>
      <c r="F115" s="86" t="s">
        <v>127</v>
      </c>
      <c r="G115" s="87"/>
      <c r="H115" s="4" t="s">
        <v>68</v>
      </c>
      <c r="I115" s="5">
        <v>141.4</v>
      </c>
      <c r="J115" s="88"/>
      <c r="K115" s="89"/>
      <c r="L115" s="5">
        <f t="shared" si="7"/>
        <v>0</v>
      </c>
    </row>
    <row r="116" spans="1:12" x14ac:dyDescent="0.25">
      <c r="A116" s="4" t="s">
        <v>28</v>
      </c>
      <c r="B116" s="86" t="s">
        <v>128</v>
      </c>
      <c r="C116" s="90"/>
      <c r="D116" s="90"/>
      <c r="E116" s="87"/>
      <c r="F116" s="86" t="s">
        <v>129</v>
      </c>
      <c r="G116" s="87"/>
      <c r="H116" s="4" t="s">
        <v>68</v>
      </c>
      <c r="I116" s="5">
        <v>7.07</v>
      </c>
      <c r="J116" s="88"/>
      <c r="K116" s="89"/>
      <c r="L116" s="5">
        <f t="shared" si="7"/>
        <v>0</v>
      </c>
    </row>
    <row r="117" spans="1:12" ht="22.5" customHeight="1" x14ac:dyDescent="0.25">
      <c r="A117" s="4" t="s">
        <v>32</v>
      </c>
      <c r="B117" s="86" t="s">
        <v>170</v>
      </c>
      <c r="C117" s="90"/>
      <c r="D117" s="90"/>
      <c r="E117" s="87"/>
      <c r="F117" s="93" t="s">
        <v>171</v>
      </c>
      <c r="G117" s="94"/>
      <c r="H117" s="4" t="s">
        <v>68</v>
      </c>
      <c r="I117" s="5">
        <v>7.07</v>
      </c>
      <c r="J117" s="88"/>
      <c r="K117" s="89"/>
      <c r="L117" s="5">
        <f t="shared" si="7"/>
        <v>0</v>
      </c>
    </row>
    <row r="118" spans="1:12" x14ac:dyDescent="0.25">
      <c r="A118" s="4" t="s">
        <v>35</v>
      </c>
      <c r="B118" s="86" t="s">
        <v>130</v>
      </c>
      <c r="C118" s="90"/>
      <c r="D118" s="90"/>
      <c r="E118" s="87"/>
      <c r="F118" s="86" t="s">
        <v>131</v>
      </c>
      <c r="G118" s="87"/>
      <c r="H118" s="4" t="s">
        <v>68</v>
      </c>
      <c r="I118" s="5">
        <v>35.04</v>
      </c>
      <c r="J118" s="88"/>
      <c r="K118" s="89"/>
      <c r="L118" s="5">
        <f t="shared" si="7"/>
        <v>0</v>
      </c>
    </row>
    <row r="119" spans="1:12" x14ac:dyDescent="0.25">
      <c r="A119" s="1"/>
      <c r="B119" s="92" t="s">
        <v>44</v>
      </c>
      <c r="C119" s="92"/>
      <c r="D119" s="92"/>
      <c r="E119" s="92"/>
      <c r="F119" s="92" t="s">
        <v>123</v>
      </c>
      <c r="G119" s="92"/>
      <c r="H119" s="92"/>
      <c r="I119" s="92"/>
      <c r="J119" s="8"/>
      <c r="K119" s="8"/>
      <c r="L119" s="8">
        <f>SUM(L113:L118)</f>
        <v>0</v>
      </c>
    </row>
    <row r="120" spans="1:12" x14ac:dyDescent="0.25">
      <c r="A120" s="10"/>
      <c r="B120" s="99" t="s">
        <v>24</v>
      </c>
      <c r="C120" s="99"/>
      <c r="D120" s="99"/>
      <c r="E120" s="99"/>
      <c r="F120" s="22" t="s">
        <v>134</v>
      </c>
      <c r="G120" s="99" t="s">
        <v>172</v>
      </c>
      <c r="H120" s="99"/>
      <c r="I120" s="99"/>
      <c r="J120" s="11"/>
      <c r="K120" s="11"/>
      <c r="L120" s="11">
        <f>L119+L110+L91+L84+L80</f>
        <v>0</v>
      </c>
    </row>
    <row r="121" spans="1:12" x14ac:dyDescent="0.25">
      <c r="A121" s="14"/>
      <c r="B121" s="105" t="s">
        <v>24</v>
      </c>
      <c r="C121" s="105"/>
      <c r="D121" s="105"/>
      <c r="E121" s="105"/>
      <c r="F121" s="21" t="s">
        <v>134</v>
      </c>
      <c r="G121" s="105" t="s">
        <v>237</v>
      </c>
      <c r="H121" s="105"/>
      <c r="I121" s="105"/>
      <c r="J121" s="16"/>
      <c r="K121" s="16"/>
      <c r="L121" s="16">
        <f>L120+L66</f>
        <v>0</v>
      </c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</sheetData>
  <mergeCells count="295">
    <mergeCell ref="B47:E47"/>
    <mergeCell ref="F47:G47"/>
    <mergeCell ref="J47:K47"/>
    <mergeCell ref="B107:E107"/>
    <mergeCell ref="F107:G107"/>
    <mergeCell ref="J107:K107"/>
    <mergeCell ref="B101:E101"/>
    <mergeCell ref="F101:G101"/>
    <mergeCell ref="J101:K101"/>
    <mergeCell ref="B104:E104"/>
    <mergeCell ref="F104:G104"/>
    <mergeCell ref="J104:K104"/>
    <mergeCell ref="B105:E105"/>
    <mergeCell ref="F105:G105"/>
    <mergeCell ref="J105:K105"/>
    <mergeCell ref="B103:E103"/>
    <mergeCell ref="F103:G103"/>
    <mergeCell ref="J103:K103"/>
    <mergeCell ref="B99:E99"/>
    <mergeCell ref="F99:G99"/>
    <mergeCell ref="J99:K99"/>
    <mergeCell ref="B100:E100"/>
    <mergeCell ref="F100:G100"/>
    <mergeCell ref="J100:K100"/>
    <mergeCell ref="B119:E119"/>
    <mergeCell ref="F119:I119"/>
    <mergeCell ref="B120:E120"/>
    <mergeCell ref="G120:I120"/>
    <mergeCell ref="B121:E121"/>
    <mergeCell ref="G121:I121"/>
    <mergeCell ref="B117:E117"/>
    <mergeCell ref="F117:G117"/>
    <mergeCell ref="J117:K117"/>
    <mergeCell ref="B118:E118"/>
    <mergeCell ref="F118:G118"/>
    <mergeCell ref="J118:K118"/>
    <mergeCell ref="B115:E115"/>
    <mergeCell ref="F115:G115"/>
    <mergeCell ref="J115:K115"/>
    <mergeCell ref="B116:E116"/>
    <mergeCell ref="F116:G116"/>
    <mergeCell ref="J116:K116"/>
    <mergeCell ref="B113:E113"/>
    <mergeCell ref="F113:G113"/>
    <mergeCell ref="J113:K113"/>
    <mergeCell ref="B114:E114"/>
    <mergeCell ref="F114:G114"/>
    <mergeCell ref="J114:K114"/>
    <mergeCell ref="B112:E112"/>
    <mergeCell ref="F112:L112"/>
    <mergeCell ref="B106:E106"/>
    <mergeCell ref="F106:G106"/>
    <mergeCell ref="J106:K106"/>
    <mergeCell ref="B108:E108"/>
    <mergeCell ref="F108:G108"/>
    <mergeCell ref="J108:K108"/>
    <mergeCell ref="B109:E109"/>
    <mergeCell ref="F109:G109"/>
    <mergeCell ref="J109:K109"/>
    <mergeCell ref="B98:E98"/>
    <mergeCell ref="F98:G98"/>
    <mergeCell ref="J98:K98"/>
    <mergeCell ref="B110:E110"/>
    <mergeCell ref="F110:I110"/>
    <mergeCell ref="B102:E102"/>
    <mergeCell ref="F102:G102"/>
    <mergeCell ref="J102:K102"/>
    <mergeCell ref="B96:E96"/>
    <mergeCell ref="F96:G96"/>
    <mergeCell ref="J96:K96"/>
    <mergeCell ref="B97:E97"/>
    <mergeCell ref="F97:G97"/>
    <mergeCell ref="J97:K97"/>
    <mergeCell ref="B95:E95"/>
    <mergeCell ref="F95:G95"/>
    <mergeCell ref="J95:K95"/>
    <mergeCell ref="B91:E91"/>
    <mergeCell ref="F91:I91"/>
    <mergeCell ref="B93:E93"/>
    <mergeCell ref="F93:L93"/>
    <mergeCell ref="B94:E94"/>
    <mergeCell ref="F94:G94"/>
    <mergeCell ref="J94:K94"/>
    <mergeCell ref="B89:E89"/>
    <mergeCell ref="F89:G89"/>
    <mergeCell ref="J89:K89"/>
    <mergeCell ref="B90:E90"/>
    <mergeCell ref="F90:G90"/>
    <mergeCell ref="J90:K90"/>
    <mergeCell ref="B87:E87"/>
    <mergeCell ref="F87:G87"/>
    <mergeCell ref="J87:K87"/>
    <mergeCell ref="B88:E88"/>
    <mergeCell ref="F88:G88"/>
    <mergeCell ref="J88:K88"/>
    <mergeCell ref="B83:E83"/>
    <mergeCell ref="F83:G83"/>
    <mergeCell ref="J83:K83"/>
    <mergeCell ref="B84:E84"/>
    <mergeCell ref="F84:I84"/>
    <mergeCell ref="B86:E86"/>
    <mergeCell ref="F86:L86"/>
    <mergeCell ref="B79:E79"/>
    <mergeCell ref="F79:G79"/>
    <mergeCell ref="J79:K79"/>
    <mergeCell ref="B80:E80"/>
    <mergeCell ref="F80:I80"/>
    <mergeCell ref="B82:E82"/>
    <mergeCell ref="F82:L82"/>
    <mergeCell ref="B77:E77"/>
    <mergeCell ref="F77:G77"/>
    <mergeCell ref="J77:K77"/>
    <mergeCell ref="B78:E78"/>
    <mergeCell ref="F78:G78"/>
    <mergeCell ref="J78:K78"/>
    <mergeCell ref="B75:E75"/>
    <mergeCell ref="F75:G75"/>
    <mergeCell ref="J75:K75"/>
    <mergeCell ref="B76:E76"/>
    <mergeCell ref="F76:G76"/>
    <mergeCell ref="J76:K76"/>
    <mergeCell ref="B73:E73"/>
    <mergeCell ref="F73:G73"/>
    <mergeCell ref="J73:K73"/>
    <mergeCell ref="B74:E74"/>
    <mergeCell ref="F74:G74"/>
    <mergeCell ref="J74:K74"/>
    <mergeCell ref="B70:E70"/>
    <mergeCell ref="F70:L70"/>
    <mergeCell ref="B71:E71"/>
    <mergeCell ref="F71:G71"/>
    <mergeCell ref="J71:K71"/>
    <mergeCell ref="B72:E72"/>
    <mergeCell ref="F72:G72"/>
    <mergeCell ref="J72:K72"/>
    <mergeCell ref="B65:E65"/>
    <mergeCell ref="F65:I65"/>
    <mergeCell ref="B66:E66"/>
    <mergeCell ref="G66:I66"/>
    <mergeCell ref="B68:E68"/>
    <mergeCell ref="F68:L68"/>
    <mergeCell ref="B63:E63"/>
    <mergeCell ref="F63:G63"/>
    <mergeCell ref="J63:K63"/>
    <mergeCell ref="B64:E64"/>
    <mergeCell ref="F64:G64"/>
    <mergeCell ref="J64:K64"/>
    <mergeCell ref="B61:E61"/>
    <mergeCell ref="F61:G61"/>
    <mergeCell ref="J61:K61"/>
    <mergeCell ref="B62:E62"/>
    <mergeCell ref="F62:G62"/>
    <mergeCell ref="J62:K62"/>
    <mergeCell ref="B59:E59"/>
    <mergeCell ref="F59:G59"/>
    <mergeCell ref="J59:K59"/>
    <mergeCell ref="B60:E60"/>
    <mergeCell ref="F60:G60"/>
    <mergeCell ref="J60:K60"/>
    <mergeCell ref="B53:E53"/>
    <mergeCell ref="F53:G53"/>
    <mergeCell ref="J53:K53"/>
    <mergeCell ref="B55:E55"/>
    <mergeCell ref="F55:I55"/>
    <mergeCell ref="B57:E57"/>
    <mergeCell ref="F57:L57"/>
    <mergeCell ref="B54:E54"/>
    <mergeCell ref="F54:G54"/>
    <mergeCell ref="J54:K54"/>
    <mergeCell ref="B51:E51"/>
    <mergeCell ref="F51:G51"/>
    <mergeCell ref="J51:K51"/>
    <mergeCell ref="B52:E52"/>
    <mergeCell ref="F52:G52"/>
    <mergeCell ref="J52:K52"/>
    <mergeCell ref="B48:E48"/>
    <mergeCell ref="F48:G48"/>
    <mergeCell ref="J48:K48"/>
    <mergeCell ref="B50:E50"/>
    <mergeCell ref="F50:G50"/>
    <mergeCell ref="J50:K50"/>
    <mergeCell ref="B49:E49"/>
    <mergeCell ref="F49:G49"/>
    <mergeCell ref="J49:K49"/>
    <mergeCell ref="B45:E45"/>
    <mergeCell ref="F45:G45"/>
    <mergeCell ref="J45:K45"/>
    <mergeCell ref="B46:E46"/>
    <mergeCell ref="F46:G46"/>
    <mergeCell ref="J46:K46"/>
    <mergeCell ref="B43:E43"/>
    <mergeCell ref="F43:G43"/>
    <mergeCell ref="J43:K43"/>
    <mergeCell ref="B44:E44"/>
    <mergeCell ref="F44:G44"/>
    <mergeCell ref="J44:K44"/>
    <mergeCell ref="B41:E41"/>
    <mergeCell ref="F41:G41"/>
    <mergeCell ref="J41:K41"/>
    <mergeCell ref="B42:E42"/>
    <mergeCell ref="F42:G42"/>
    <mergeCell ref="J42:K42"/>
    <mergeCell ref="B37:E37"/>
    <mergeCell ref="F37:I37"/>
    <mergeCell ref="B39:E39"/>
    <mergeCell ref="F39:L39"/>
    <mergeCell ref="B40:E40"/>
    <mergeCell ref="F40:G40"/>
    <mergeCell ref="J40:K40"/>
    <mergeCell ref="B35:E35"/>
    <mergeCell ref="F35:G35"/>
    <mergeCell ref="J35:K35"/>
    <mergeCell ref="B36:E36"/>
    <mergeCell ref="F36:G36"/>
    <mergeCell ref="J36:K36"/>
    <mergeCell ref="B33:E33"/>
    <mergeCell ref="F33:G33"/>
    <mergeCell ref="J33:K33"/>
    <mergeCell ref="B34:E34"/>
    <mergeCell ref="F34:G34"/>
    <mergeCell ref="J34:K34"/>
    <mergeCell ref="B29:E29"/>
    <mergeCell ref="F29:G29"/>
    <mergeCell ref="J29:K29"/>
    <mergeCell ref="B30:E30"/>
    <mergeCell ref="F30:I30"/>
    <mergeCell ref="B32:E32"/>
    <mergeCell ref="F32:L32"/>
    <mergeCell ref="B25:E25"/>
    <mergeCell ref="F25:G25"/>
    <mergeCell ref="J25:K25"/>
    <mergeCell ref="B26:E26"/>
    <mergeCell ref="F26:I26"/>
    <mergeCell ref="B28:E28"/>
    <mergeCell ref="F28:L28"/>
    <mergeCell ref="J17:K17"/>
    <mergeCell ref="B18:E18"/>
    <mergeCell ref="F18:G18"/>
    <mergeCell ref="J18:K18"/>
    <mergeCell ref="B23:E23"/>
    <mergeCell ref="F23:G23"/>
    <mergeCell ref="J23:K23"/>
    <mergeCell ref="B24:E24"/>
    <mergeCell ref="F24:G24"/>
    <mergeCell ref="J24:K24"/>
    <mergeCell ref="B21:E21"/>
    <mergeCell ref="F21:G21"/>
    <mergeCell ref="J21:K21"/>
    <mergeCell ref="B22:E22"/>
    <mergeCell ref="F22:G22"/>
    <mergeCell ref="J22:K22"/>
    <mergeCell ref="A1:J2"/>
    <mergeCell ref="K1:L1"/>
    <mergeCell ref="K2:L2"/>
    <mergeCell ref="A3:C3"/>
    <mergeCell ref="D3:H3"/>
    <mergeCell ref="J3:L3"/>
    <mergeCell ref="J8:K8"/>
    <mergeCell ref="B9:E9"/>
    <mergeCell ref="F9:G9"/>
    <mergeCell ref="J9:K9"/>
    <mergeCell ref="A6:H6"/>
    <mergeCell ref="J6:L6"/>
    <mergeCell ref="A7:A8"/>
    <mergeCell ref="B7:E7"/>
    <mergeCell ref="F7:G8"/>
    <mergeCell ref="H7:H8"/>
    <mergeCell ref="I7:I8"/>
    <mergeCell ref="J7:K7"/>
    <mergeCell ref="L7:L8"/>
    <mergeCell ref="B8:E8"/>
    <mergeCell ref="B58:E58"/>
    <mergeCell ref="F58:G58"/>
    <mergeCell ref="J58:K58"/>
    <mergeCell ref="A4:C4"/>
    <mergeCell ref="D4:H4"/>
    <mergeCell ref="J4:L4"/>
    <mergeCell ref="A5:C5"/>
    <mergeCell ref="D5:H5"/>
    <mergeCell ref="I5:L5"/>
    <mergeCell ref="B10:E10"/>
    <mergeCell ref="B12:E12"/>
    <mergeCell ref="F12:L12"/>
    <mergeCell ref="B14:E14"/>
    <mergeCell ref="F14:L14"/>
    <mergeCell ref="B19:E19"/>
    <mergeCell ref="F19:G19"/>
    <mergeCell ref="J19:K19"/>
    <mergeCell ref="B20:E20"/>
    <mergeCell ref="F20:G20"/>
    <mergeCell ref="J20:K20"/>
    <mergeCell ref="B16:E16"/>
    <mergeCell ref="F16:L16"/>
    <mergeCell ref="B17:E17"/>
    <mergeCell ref="F17:G17"/>
  </mergeCells>
  <pageMargins left="0.11811023622047245" right="0.11811023622047245" top="0.78740157480314965" bottom="0.78740157480314965" header="0.31496062992125984" footer="0.31496062992125984"/>
  <pageSetup paperSize="9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showGridLines="0" view="pageBreakPreview" zoomScale="115" zoomScaleNormal="100" zoomScaleSheetLayoutView="115" workbookViewId="0">
      <selection sqref="A1:J2"/>
    </sheetView>
  </sheetViews>
  <sheetFormatPr defaultRowHeight="15" x14ac:dyDescent="0.25"/>
  <cols>
    <col min="1" max="1" width="4.140625" customWidth="1"/>
    <col min="2" max="2" width="2" customWidth="1"/>
    <col min="3" max="3" width="2.7109375" customWidth="1"/>
    <col min="4" max="4" width="4" customWidth="1"/>
    <col min="5" max="5" width="1.5703125" customWidth="1"/>
    <col min="6" max="6" width="6" style="34" customWidth="1"/>
    <col min="7" max="7" width="40.42578125" style="34" customWidth="1"/>
    <col min="8" max="8" width="4.5703125" customWidth="1"/>
    <col min="9" max="9" width="11.42578125" customWidth="1"/>
    <col min="10" max="10" width="6" style="40" customWidth="1"/>
    <col min="11" max="11" width="3.28515625" style="40" customWidth="1"/>
    <col min="12" max="12" width="12.42578125" customWidth="1"/>
  </cols>
  <sheetData>
    <row r="1" spans="1:12" ht="11.25" customHeight="1" x14ac:dyDescent="0.25">
      <c r="A1" s="51" t="s">
        <v>556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1:12" ht="11.2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3"/>
      <c r="L2" s="53"/>
    </row>
    <row r="3" spans="1:12" ht="11.25" customHeight="1" x14ac:dyDescent="0.25">
      <c r="A3" s="54" t="s">
        <v>0</v>
      </c>
      <c r="B3" s="54"/>
      <c r="C3" s="54"/>
      <c r="D3" s="55" t="s">
        <v>303</v>
      </c>
      <c r="E3" s="55"/>
      <c r="F3" s="55"/>
      <c r="G3" s="55"/>
      <c r="H3" s="55"/>
      <c r="I3" s="32" t="s">
        <v>1</v>
      </c>
      <c r="J3" s="56"/>
      <c r="K3" s="56"/>
      <c r="L3" s="56"/>
    </row>
    <row r="4" spans="1:12" ht="11.25" customHeight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32" t="s">
        <v>3</v>
      </c>
      <c r="J4" s="56"/>
      <c r="K4" s="56"/>
      <c r="L4" s="56"/>
    </row>
    <row r="5" spans="1:12" ht="11.2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 t="s">
        <v>295</v>
      </c>
      <c r="J5" s="65"/>
      <c r="K5" s="65"/>
      <c r="L5" s="65"/>
    </row>
    <row r="6" spans="1:12" ht="11.25" customHeight="1" x14ac:dyDescent="0.25">
      <c r="A6" s="69" t="s">
        <v>5</v>
      </c>
      <c r="B6" s="69"/>
      <c r="C6" s="69"/>
      <c r="D6" s="69"/>
      <c r="E6" s="69"/>
      <c r="F6" s="69"/>
      <c r="G6" s="69"/>
      <c r="H6" s="69"/>
      <c r="I6" s="32" t="s">
        <v>6</v>
      </c>
      <c r="J6" s="69" t="s">
        <v>525</v>
      </c>
      <c r="K6" s="69"/>
      <c r="L6" s="69"/>
    </row>
    <row r="7" spans="1:12" ht="11.25" customHeight="1" x14ac:dyDescent="0.25">
      <c r="A7" s="70" t="s">
        <v>7</v>
      </c>
      <c r="B7" s="58" t="s">
        <v>8</v>
      </c>
      <c r="C7" s="72"/>
      <c r="D7" s="72"/>
      <c r="E7" s="59"/>
      <c r="F7" s="118" t="s">
        <v>9</v>
      </c>
      <c r="G7" s="119"/>
      <c r="H7" s="70" t="s">
        <v>10</v>
      </c>
      <c r="I7" s="70" t="s">
        <v>11</v>
      </c>
      <c r="J7" s="122" t="s">
        <v>12</v>
      </c>
      <c r="K7" s="123"/>
      <c r="L7" s="70" t="s">
        <v>13</v>
      </c>
    </row>
    <row r="8" spans="1:12" ht="11.25" customHeight="1" x14ac:dyDescent="0.25">
      <c r="A8" s="71"/>
      <c r="B8" s="60" t="s">
        <v>14</v>
      </c>
      <c r="C8" s="75"/>
      <c r="D8" s="75"/>
      <c r="E8" s="61"/>
      <c r="F8" s="120"/>
      <c r="G8" s="121"/>
      <c r="H8" s="71"/>
      <c r="I8" s="71"/>
      <c r="J8" s="112" t="s">
        <v>15</v>
      </c>
      <c r="K8" s="113"/>
      <c r="L8" s="71"/>
    </row>
    <row r="9" spans="1:12" ht="11.25" customHeight="1" x14ac:dyDescent="0.25">
      <c r="A9" s="3">
        <v>1</v>
      </c>
      <c r="B9" s="66">
        <v>2</v>
      </c>
      <c r="C9" s="67"/>
      <c r="D9" s="67"/>
      <c r="E9" s="68"/>
      <c r="F9" s="114">
        <v>3</v>
      </c>
      <c r="G9" s="115"/>
      <c r="H9" s="3">
        <v>4</v>
      </c>
      <c r="I9" s="3">
        <v>5</v>
      </c>
      <c r="J9" s="116">
        <v>6</v>
      </c>
      <c r="K9" s="117"/>
      <c r="L9" s="3">
        <v>7</v>
      </c>
    </row>
    <row r="10" spans="1:12" ht="15.75" x14ac:dyDescent="0.25">
      <c r="A10" s="13"/>
      <c r="B10" s="98"/>
      <c r="C10" s="98"/>
      <c r="D10" s="98"/>
      <c r="E10" s="98"/>
      <c r="F10" s="20" t="s">
        <v>303</v>
      </c>
      <c r="G10" s="33"/>
      <c r="H10" s="20"/>
      <c r="I10" s="20"/>
      <c r="J10" s="37"/>
      <c r="K10" s="37"/>
      <c r="L10" s="20"/>
    </row>
    <row r="11" spans="1:12" ht="3.95" customHeight="1" x14ac:dyDescent="0.25">
      <c r="A11" s="1"/>
      <c r="B11" s="1"/>
      <c r="C11" s="1"/>
      <c r="D11" s="1"/>
      <c r="E11" s="1"/>
      <c r="H11" s="1"/>
      <c r="I11" s="1"/>
      <c r="J11" s="38"/>
      <c r="K11" s="38"/>
      <c r="L11" s="1"/>
    </row>
    <row r="12" spans="1:12" x14ac:dyDescent="0.25">
      <c r="A12" s="12"/>
      <c r="B12" s="97" t="s">
        <v>16</v>
      </c>
      <c r="C12" s="97"/>
      <c r="D12" s="97"/>
      <c r="E12" s="97"/>
      <c r="F12" s="97" t="s">
        <v>524</v>
      </c>
      <c r="G12" s="97"/>
      <c r="H12" s="97"/>
      <c r="I12" s="97"/>
      <c r="J12" s="97"/>
      <c r="K12" s="97"/>
      <c r="L12" s="97"/>
    </row>
    <row r="13" spans="1:12" ht="11.25" customHeight="1" x14ac:dyDescent="0.25">
      <c r="A13" s="1"/>
      <c r="B13" s="1"/>
      <c r="C13" s="1"/>
      <c r="D13" s="1"/>
      <c r="E13" s="1"/>
      <c r="H13" s="1"/>
      <c r="I13" s="1"/>
      <c r="J13" s="38"/>
      <c r="K13" s="38"/>
      <c r="L13" s="1"/>
    </row>
    <row r="14" spans="1:12" ht="11.25" customHeight="1" x14ac:dyDescent="0.25">
      <c r="A14" s="1"/>
      <c r="B14" s="1"/>
      <c r="C14" s="1"/>
      <c r="D14" s="1"/>
      <c r="E14" s="1"/>
      <c r="H14" s="1"/>
      <c r="I14" s="1"/>
      <c r="J14" s="38"/>
      <c r="K14" s="38"/>
      <c r="L14" s="1"/>
    </row>
    <row r="15" spans="1:12" x14ac:dyDescent="0.25">
      <c r="A15" s="1"/>
      <c r="B15" s="91" t="s">
        <v>16</v>
      </c>
      <c r="C15" s="91"/>
      <c r="D15" s="91"/>
      <c r="E15" s="91"/>
      <c r="F15" s="91" t="s">
        <v>18</v>
      </c>
      <c r="G15" s="91"/>
      <c r="H15" s="91"/>
      <c r="I15" s="91"/>
      <c r="J15" s="91"/>
      <c r="K15" s="91"/>
      <c r="L15" s="91"/>
    </row>
    <row r="16" spans="1:12" ht="14.45" customHeight="1" x14ac:dyDescent="0.25">
      <c r="A16" s="4" t="s">
        <v>16</v>
      </c>
      <c r="B16" s="86" t="s">
        <v>417</v>
      </c>
      <c r="C16" s="90"/>
      <c r="D16" s="90"/>
      <c r="E16" s="87"/>
      <c r="F16" s="93" t="s">
        <v>418</v>
      </c>
      <c r="G16" s="94"/>
      <c r="H16" s="48" t="s">
        <v>419</v>
      </c>
      <c r="I16" s="50">
        <v>2.0999999999999999E-3</v>
      </c>
      <c r="J16" s="110"/>
      <c r="K16" s="111"/>
      <c r="L16" s="5">
        <f t="shared" ref="L16:L52" si="0">I16*J16</f>
        <v>0</v>
      </c>
    </row>
    <row r="17" spans="1:12" ht="21" customHeight="1" x14ac:dyDescent="0.25">
      <c r="A17" s="4" t="s">
        <v>22</v>
      </c>
      <c r="B17" s="86" t="s">
        <v>420</v>
      </c>
      <c r="C17" s="90"/>
      <c r="D17" s="90"/>
      <c r="E17" s="87"/>
      <c r="F17" s="93" t="s">
        <v>421</v>
      </c>
      <c r="G17" s="94"/>
      <c r="H17" s="48" t="s">
        <v>422</v>
      </c>
      <c r="I17" s="49">
        <v>30</v>
      </c>
      <c r="J17" s="110"/>
      <c r="K17" s="111"/>
      <c r="L17" s="5">
        <f t="shared" si="0"/>
        <v>0</v>
      </c>
    </row>
    <row r="18" spans="1:12" ht="14.45" customHeight="1" x14ac:dyDescent="0.25">
      <c r="A18" s="4" t="s">
        <v>24</v>
      </c>
      <c r="B18" s="86" t="s">
        <v>423</v>
      </c>
      <c r="C18" s="90"/>
      <c r="D18" s="90"/>
      <c r="E18" s="87"/>
      <c r="F18" s="93" t="s">
        <v>424</v>
      </c>
      <c r="G18" s="94"/>
      <c r="H18" s="48" t="s">
        <v>422</v>
      </c>
      <c r="I18" s="49">
        <v>30</v>
      </c>
      <c r="J18" s="110"/>
      <c r="K18" s="111"/>
      <c r="L18" s="5">
        <f t="shared" si="0"/>
        <v>0</v>
      </c>
    </row>
    <row r="19" spans="1:12" x14ac:dyDescent="0.25">
      <c r="A19" s="4" t="s">
        <v>28</v>
      </c>
      <c r="B19" s="86" t="s">
        <v>304</v>
      </c>
      <c r="C19" s="90"/>
      <c r="D19" s="90"/>
      <c r="E19" s="87"/>
      <c r="F19" s="93" t="s">
        <v>332</v>
      </c>
      <c r="G19" s="94"/>
      <c r="H19" s="4" t="s">
        <v>107</v>
      </c>
      <c r="I19" s="5">
        <v>2</v>
      </c>
      <c r="J19" s="88"/>
      <c r="K19" s="89"/>
      <c r="L19" s="5">
        <f t="shared" ref="L19:L24" si="1">I19*J19</f>
        <v>0</v>
      </c>
    </row>
    <row r="20" spans="1:12" x14ac:dyDescent="0.25">
      <c r="A20" s="4" t="s">
        <v>32</v>
      </c>
      <c r="B20" s="86" t="s">
        <v>305</v>
      </c>
      <c r="C20" s="90"/>
      <c r="D20" s="90"/>
      <c r="E20" s="87"/>
      <c r="F20" s="93" t="s">
        <v>333</v>
      </c>
      <c r="G20" s="94"/>
      <c r="H20" s="4" t="s">
        <v>107</v>
      </c>
      <c r="I20" s="5">
        <v>4</v>
      </c>
      <c r="J20" s="88"/>
      <c r="K20" s="89"/>
      <c r="L20" s="5">
        <f t="shared" si="1"/>
        <v>0</v>
      </c>
    </row>
    <row r="21" spans="1:12" x14ac:dyDescent="0.25">
      <c r="A21" s="4" t="s">
        <v>35</v>
      </c>
      <c r="B21" s="86" t="s">
        <v>306</v>
      </c>
      <c r="C21" s="90"/>
      <c r="D21" s="90"/>
      <c r="E21" s="87"/>
      <c r="F21" s="93" t="s">
        <v>334</v>
      </c>
      <c r="G21" s="94"/>
      <c r="H21" s="4" t="s">
        <v>107</v>
      </c>
      <c r="I21" s="5">
        <v>1</v>
      </c>
      <c r="J21" s="88"/>
      <c r="K21" s="89"/>
      <c r="L21" s="5">
        <f t="shared" si="1"/>
        <v>0</v>
      </c>
    </row>
    <row r="22" spans="1:12" ht="23.45" customHeight="1" x14ac:dyDescent="0.25">
      <c r="A22" s="4" t="s">
        <v>38</v>
      </c>
      <c r="B22" s="86" t="s">
        <v>307</v>
      </c>
      <c r="C22" s="90"/>
      <c r="D22" s="90"/>
      <c r="E22" s="87"/>
      <c r="F22" s="93" t="s">
        <v>335</v>
      </c>
      <c r="G22" s="94"/>
      <c r="H22" s="4" t="s">
        <v>107</v>
      </c>
      <c r="I22" s="5">
        <v>2</v>
      </c>
      <c r="J22" s="88"/>
      <c r="K22" s="89"/>
      <c r="L22" s="5">
        <f t="shared" si="1"/>
        <v>0</v>
      </c>
    </row>
    <row r="23" spans="1:12" ht="23.1" customHeight="1" x14ac:dyDescent="0.25">
      <c r="A23" s="4" t="s">
        <v>41</v>
      </c>
      <c r="B23" s="86" t="s">
        <v>308</v>
      </c>
      <c r="C23" s="90"/>
      <c r="D23" s="90"/>
      <c r="E23" s="87"/>
      <c r="F23" s="93" t="s">
        <v>336</v>
      </c>
      <c r="G23" s="94"/>
      <c r="H23" s="4" t="s">
        <v>107</v>
      </c>
      <c r="I23" s="5">
        <v>4</v>
      </c>
      <c r="J23" s="88"/>
      <c r="K23" s="89"/>
      <c r="L23" s="5">
        <f t="shared" si="1"/>
        <v>0</v>
      </c>
    </row>
    <row r="24" spans="1:12" ht="21.6" customHeight="1" x14ac:dyDescent="0.25">
      <c r="A24" s="4" t="s">
        <v>44</v>
      </c>
      <c r="B24" s="86" t="s">
        <v>309</v>
      </c>
      <c r="C24" s="90"/>
      <c r="D24" s="90"/>
      <c r="E24" s="87"/>
      <c r="F24" s="93" t="s">
        <v>337</v>
      </c>
      <c r="G24" s="94"/>
      <c r="H24" s="4" t="s">
        <v>107</v>
      </c>
      <c r="I24" s="5">
        <v>1</v>
      </c>
      <c r="J24" s="88"/>
      <c r="K24" s="89"/>
      <c r="L24" s="5">
        <f t="shared" si="1"/>
        <v>0</v>
      </c>
    </row>
    <row r="25" spans="1:12" ht="20.25" customHeight="1" x14ac:dyDescent="0.25">
      <c r="A25" s="4" t="s">
        <v>47</v>
      </c>
      <c r="B25" s="86" t="s">
        <v>425</v>
      </c>
      <c r="C25" s="90"/>
      <c r="D25" s="90"/>
      <c r="E25" s="87"/>
      <c r="F25" s="93" t="s">
        <v>426</v>
      </c>
      <c r="G25" s="94"/>
      <c r="H25" s="48" t="s">
        <v>422</v>
      </c>
      <c r="I25" s="49">
        <v>6</v>
      </c>
      <c r="J25" s="110"/>
      <c r="K25" s="111"/>
      <c r="L25" s="5">
        <f t="shared" si="0"/>
        <v>0</v>
      </c>
    </row>
    <row r="26" spans="1:12" ht="14.45" customHeight="1" x14ac:dyDescent="0.25">
      <c r="A26" s="4" t="s">
        <v>50</v>
      </c>
      <c r="B26" s="86" t="s">
        <v>427</v>
      </c>
      <c r="C26" s="90"/>
      <c r="D26" s="90"/>
      <c r="E26" s="87"/>
      <c r="F26" s="93" t="s">
        <v>428</v>
      </c>
      <c r="G26" s="94"/>
      <c r="H26" s="48" t="s">
        <v>422</v>
      </c>
      <c r="I26" s="49">
        <v>50</v>
      </c>
      <c r="J26" s="110"/>
      <c r="K26" s="111"/>
      <c r="L26" s="5">
        <f t="shared" si="0"/>
        <v>0</v>
      </c>
    </row>
    <row r="27" spans="1:12" ht="14.45" customHeight="1" x14ac:dyDescent="0.25">
      <c r="A27" s="4" t="s">
        <v>53</v>
      </c>
      <c r="B27" s="86" t="s">
        <v>429</v>
      </c>
      <c r="C27" s="90"/>
      <c r="D27" s="90"/>
      <c r="E27" s="87"/>
      <c r="F27" s="93" t="s">
        <v>430</v>
      </c>
      <c r="G27" s="94"/>
      <c r="H27" s="48" t="s">
        <v>385</v>
      </c>
      <c r="I27" s="49">
        <v>1</v>
      </c>
      <c r="J27" s="110"/>
      <c r="K27" s="111"/>
      <c r="L27" s="5">
        <f t="shared" si="0"/>
        <v>0</v>
      </c>
    </row>
    <row r="28" spans="1:12" ht="14.45" customHeight="1" x14ac:dyDescent="0.25">
      <c r="A28" s="4" t="s">
        <v>56</v>
      </c>
      <c r="B28" s="86" t="s">
        <v>431</v>
      </c>
      <c r="C28" s="90"/>
      <c r="D28" s="90"/>
      <c r="E28" s="87"/>
      <c r="F28" s="93" t="s">
        <v>432</v>
      </c>
      <c r="G28" s="94"/>
      <c r="H28" s="48" t="s">
        <v>385</v>
      </c>
      <c r="I28" s="49">
        <v>20</v>
      </c>
      <c r="J28" s="110"/>
      <c r="K28" s="111"/>
      <c r="L28" s="5">
        <f t="shared" si="0"/>
        <v>0</v>
      </c>
    </row>
    <row r="29" spans="1:12" ht="14.45" customHeight="1" x14ac:dyDescent="0.25">
      <c r="A29" s="4" t="s">
        <v>59</v>
      </c>
      <c r="B29" s="86" t="s">
        <v>433</v>
      </c>
      <c r="C29" s="90"/>
      <c r="D29" s="90"/>
      <c r="E29" s="87"/>
      <c r="F29" s="93" t="s">
        <v>434</v>
      </c>
      <c r="G29" s="94"/>
      <c r="H29" s="48" t="s">
        <v>385</v>
      </c>
      <c r="I29" s="49">
        <v>20</v>
      </c>
      <c r="J29" s="110"/>
      <c r="K29" s="111"/>
      <c r="L29" s="5">
        <f t="shared" si="0"/>
        <v>0</v>
      </c>
    </row>
    <row r="30" spans="1:12" ht="27" customHeight="1" x14ac:dyDescent="0.25">
      <c r="A30" s="4" t="s">
        <v>62</v>
      </c>
      <c r="B30" s="86" t="s">
        <v>546</v>
      </c>
      <c r="C30" s="90"/>
      <c r="D30" s="90"/>
      <c r="E30" s="87"/>
      <c r="F30" s="93" t="s">
        <v>547</v>
      </c>
      <c r="G30" s="94"/>
      <c r="H30" s="48" t="s">
        <v>385</v>
      </c>
      <c r="I30" s="49">
        <v>60</v>
      </c>
      <c r="J30" s="110"/>
      <c r="K30" s="111"/>
      <c r="L30" s="5">
        <f t="shared" si="0"/>
        <v>0</v>
      </c>
    </row>
    <row r="31" spans="1:12" ht="23.25" customHeight="1" x14ac:dyDescent="0.25">
      <c r="A31" s="4" t="s">
        <v>65</v>
      </c>
      <c r="B31" s="86" t="s">
        <v>548</v>
      </c>
      <c r="C31" s="90"/>
      <c r="D31" s="90"/>
      <c r="E31" s="87"/>
      <c r="F31" s="93" t="s">
        <v>549</v>
      </c>
      <c r="G31" s="94"/>
      <c r="H31" s="48" t="s">
        <v>385</v>
      </c>
      <c r="I31" s="49">
        <v>60</v>
      </c>
      <c r="J31" s="110"/>
      <c r="K31" s="111"/>
      <c r="L31" s="5">
        <f t="shared" si="0"/>
        <v>0</v>
      </c>
    </row>
    <row r="32" spans="1:12" ht="14.45" customHeight="1" x14ac:dyDescent="0.25">
      <c r="A32" s="4" t="s">
        <v>69</v>
      </c>
      <c r="B32" s="86" t="s">
        <v>451</v>
      </c>
      <c r="C32" s="90"/>
      <c r="D32" s="90"/>
      <c r="E32" s="87"/>
      <c r="F32" s="93" t="s">
        <v>452</v>
      </c>
      <c r="G32" s="94"/>
      <c r="H32" s="48" t="s">
        <v>437</v>
      </c>
      <c r="I32" s="49">
        <v>3</v>
      </c>
      <c r="J32" s="110"/>
      <c r="K32" s="111"/>
      <c r="L32" s="5">
        <f t="shared" si="0"/>
        <v>0</v>
      </c>
    </row>
    <row r="33" spans="1:12" ht="14.45" customHeight="1" x14ac:dyDescent="0.25">
      <c r="A33" s="4" t="s">
        <v>72</v>
      </c>
      <c r="B33" s="86" t="s">
        <v>435</v>
      </c>
      <c r="C33" s="90"/>
      <c r="D33" s="90"/>
      <c r="E33" s="87"/>
      <c r="F33" s="93" t="s">
        <v>436</v>
      </c>
      <c r="G33" s="94"/>
      <c r="H33" s="48" t="s">
        <v>437</v>
      </c>
      <c r="I33" s="49">
        <v>7.65</v>
      </c>
      <c r="J33" s="110"/>
      <c r="K33" s="111"/>
      <c r="L33" s="5">
        <f t="shared" si="0"/>
        <v>0</v>
      </c>
    </row>
    <row r="34" spans="1:12" s="1" customFormat="1" ht="11.1" customHeight="1" x14ac:dyDescent="0.25">
      <c r="A34" s="4" t="s">
        <v>75</v>
      </c>
      <c r="B34" s="86" t="s">
        <v>19</v>
      </c>
      <c r="C34" s="90"/>
      <c r="D34" s="90"/>
      <c r="E34" s="87"/>
      <c r="F34" s="86" t="s">
        <v>20</v>
      </c>
      <c r="G34" s="87"/>
      <c r="H34" s="4" t="s">
        <v>21</v>
      </c>
      <c r="I34" s="5">
        <v>7.65</v>
      </c>
      <c r="J34" s="95"/>
      <c r="K34" s="96"/>
      <c r="L34" s="5">
        <f>I34*J34</f>
        <v>0</v>
      </c>
    </row>
    <row r="35" spans="1:12" ht="14.45" customHeight="1" x14ac:dyDescent="0.25">
      <c r="A35" s="4" t="s">
        <v>78</v>
      </c>
      <c r="B35" s="86" t="s">
        <v>438</v>
      </c>
      <c r="C35" s="90"/>
      <c r="D35" s="90"/>
      <c r="E35" s="87"/>
      <c r="F35" s="93" t="s">
        <v>439</v>
      </c>
      <c r="G35" s="94"/>
      <c r="H35" s="48" t="s">
        <v>437</v>
      </c>
      <c r="I35" s="49">
        <v>15.3</v>
      </c>
      <c r="J35" s="110"/>
      <c r="K35" s="111"/>
      <c r="L35" s="5">
        <f t="shared" si="0"/>
        <v>0</v>
      </c>
    </row>
    <row r="36" spans="1:12" ht="14.45" customHeight="1" x14ac:dyDescent="0.25">
      <c r="A36" s="4" t="s">
        <v>79</v>
      </c>
      <c r="B36" s="86" t="s">
        <v>440</v>
      </c>
      <c r="C36" s="90"/>
      <c r="D36" s="90"/>
      <c r="E36" s="87"/>
      <c r="F36" s="93" t="s">
        <v>441</v>
      </c>
      <c r="G36" s="94"/>
      <c r="H36" s="48" t="s">
        <v>437</v>
      </c>
      <c r="I36" s="49">
        <v>15.3</v>
      </c>
      <c r="J36" s="110"/>
      <c r="K36" s="111"/>
      <c r="L36" s="5">
        <f t="shared" si="0"/>
        <v>0</v>
      </c>
    </row>
    <row r="37" spans="1:12" x14ac:dyDescent="0.25">
      <c r="A37" s="4" t="s">
        <v>82</v>
      </c>
      <c r="B37" s="86" t="s">
        <v>318</v>
      </c>
      <c r="C37" s="90"/>
      <c r="D37" s="90"/>
      <c r="E37" s="87"/>
      <c r="F37" s="93" t="s">
        <v>346</v>
      </c>
      <c r="G37" s="94"/>
      <c r="H37" s="4" t="s">
        <v>21</v>
      </c>
      <c r="I37" s="5">
        <v>25.9</v>
      </c>
      <c r="J37" s="88"/>
      <c r="K37" s="89"/>
      <c r="L37" s="5">
        <f>I37*J37</f>
        <v>0</v>
      </c>
    </row>
    <row r="38" spans="1:12" x14ac:dyDescent="0.25">
      <c r="A38" s="4" t="s">
        <v>85</v>
      </c>
      <c r="B38" s="86" t="s">
        <v>319</v>
      </c>
      <c r="C38" s="90"/>
      <c r="D38" s="90"/>
      <c r="E38" s="87"/>
      <c r="F38" s="93" t="s">
        <v>347</v>
      </c>
      <c r="G38" s="94"/>
      <c r="H38" s="4" t="s">
        <v>21</v>
      </c>
      <c r="I38" s="5">
        <v>25.9</v>
      </c>
      <c r="J38" s="88"/>
      <c r="K38" s="89"/>
      <c r="L38" s="5">
        <f>I38*J38</f>
        <v>0</v>
      </c>
    </row>
    <row r="39" spans="1:12" ht="14.45" customHeight="1" x14ac:dyDescent="0.25">
      <c r="A39" s="4" t="s">
        <v>88</v>
      </c>
      <c r="B39" s="86" t="s">
        <v>442</v>
      </c>
      <c r="C39" s="90"/>
      <c r="D39" s="90"/>
      <c r="E39" s="87"/>
      <c r="F39" s="93" t="s">
        <v>443</v>
      </c>
      <c r="G39" s="94"/>
      <c r="H39" s="48" t="s">
        <v>437</v>
      </c>
      <c r="I39" s="49">
        <v>15.3</v>
      </c>
      <c r="J39" s="110"/>
      <c r="K39" s="111"/>
      <c r="L39" s="5">
        <f t="shared" si="0"/>
        <v>0</v>
      </c>
    </row>
    <row r="40" spans="1:12" x14ac:dyDescent="0.25">
      <c r="A40" s="4" t="s">
        <v>175</v>
      </c>
      <c r="B40" s="86" t="s">
        <v>310</v>
      </c>
      <c r="C40" s="90"/>
      <c r="D40" s="90"/>
      <c r="E40" s="87"/>
      <c r="F40" s="93" t="s">
        <v>338</v>
      </c>
      <c r="G40" s="94"/>
      <c r="H40" s="4" t="s">
        <v>107</v>
      </c>
      <c r="I40" s="5">
        <v>1</v>
      </c>
      <c r="J40" s="88"/>
      <c r="K40" s="89"/>
      <c r="L40" s="5">
        <f t="shared" ref="L40:L48" si="2">I40*J40</f>
        <v>0</v>
      </c>
    </row>
    <row r="41" spans="1:12" ht="21.75" customHeight="1" x14ac:dyDescent="0.25">
      <c r="A41" s="4" t="s">
        <v>176</v>
      </c>
      <c r="B41" s="86" t="s">
        <v>311</v>
      </c>
      <c r="C41" s="90"/>
      <c r="D41" s="90"/>
      <c r="E41" s="87"/>
      <c r="F41" s="93" t="s">
        <v>339</v>
      </c>
      <c r="G41" s="94"/>
      <c r="H41" s="4" t="s">
        <v>107</v>
      </c>
      <c r="I41" s="5">
        <v>5</v>
      </c>
      <c r="J41" s="88"/>
      <c r="K41" s="89"/>
      <c r="L41" s="5">
        <f t="shared" si="2"/>
        <v>0</v>
      </c>
    </row>
    <row r="42" spans="1:12" ht="21" customHeight="1" x14ac:dyDescent="0.25">
      <c r="A42" s="4" t="s">
        <v>177</v>
      </c>
      <c r="B42" s="86" t="s">
        <v>312</v>
      </c>
      <c r="C42" s="90"/>
      <c r="D42" s="90"/>
      <c r="E42" s="87"/>
      <c r="F42" s="93" t="s">
        <v>340</v>
      </c>
      <c r="G42" s="94"/>
      <c r="H42" s="4" t="s">
        <v>107</v>
      </c>
      <c r="I42" s="5">
        <v>1</v>
      </c>
      <c r="J42" s="88"/>
      <c r="K42" s="89"/>
      <c r="L42" s="5">
        <f t="shared" si="2"/>
        <v>0</v>
      </c>
    </row>
    <row r="43" spans="1:12" ht="21.75" customHeight="1" x14ac:dyDescent="0.25">
      <c r="A43" s="4" t="s">
        <v>362</v>
      </c>
      <c r="B43" s="86" t="s">
        <v>313</v>
      </c>
      <c r="C43" s="90"/>
      <c r="D43" s="90"/>
      <c r="E43" s="87"/>
      <c r="F43" s="93" t="s">
        <v>341</v>
      </c>
      <c r="G43" s="94"/>
      <c r="H43" s="4" t="s">
        <v>107</v>
      </c>
      <c r="I43" s="5">
        <v>1</v>
      </c>
      <c r="J43" s="88"/>
      <c r="K43" s="89"/>
      <c r="L43" s="5">
        <f t="shared" si="2"/>
        <v>0</v>
      </c>
    </row>
    <row r="44" spans="1:12" ht="21" customHeight="1" x14ac:dyDescent="0.25">
      <c r="A44" s="4" t="s">
        <v>363</v>
      </c>
      <c r="B44" s="86" t="s">
        <v>314</v>
      </c>
      <c r="C44" s="90"/>
      <c r="D44" s="90"/>
      <c r="E44" s="87"/>
      <c r="F44" s="93" t="s">
        <v>342</v>
      </c>
      <c r="G44" s="94"/>
      <c r="H44" s="4" t="s">
        <v>107</v>
      </c>
      <c r="I44" s="5">
        <v>5</v>
      </c>
      <c r="J44" s="88"/>
      <c r="K44" s="89"/>
      <c r="L44" s="5">
        <f t="shared" si="2"/>
        <v>0</v>
      </c>
    </row>
    <row r="45" spans="1:12" ht="24.75" customHeight="1" x14ac:dyDescent="0.25">
      <c r="A45" s="4" t="s">
        <v>364</v>
      </c>
      <c r="B45" s="86" t="s">
        <v>315</v>
      </c>
      <c r="C45" s="90"/>
      <c r="D45" s="90"/>
      <c r="E45" s="87"/>
      <c r="F45" s="93" t="s">
        <v>343</v>
      </c>
      <c r="G45" s="94"/>
      <c r="H45" s="4" t="s">
        <v>107</v>
      </c>
      <c r="I45" s="5">
        <v>1</v>
      </c>
      <c r="J45" s="88"/>
      <c r="K45" s="89"/>
      <c r="L45" s="5">
        <f t="shared" si="2"/>
        <v>0</v>
      </c>
    </row>
    <row r="46" spans="1:12" x14ac:dyDescent="0.25">
      <c r="A46" s="4" t="s">
        <v>365</v>
      </c>
      <c r="B46" s="86" t="s">
        <v>316</v>
      </c>
      <c r="C46" s="90"/>
      <c r="D46" s="90"/>
      <c r="E46" s="87"/>
      <c r="F46" s="93" t="s">
        <v>344</v>
      </c>
      <c r="G46" s="94"/>
      <c r="H46" s="4" t="s">
        <v>107</v>
      </c>
      <c r="I46" s="5">
        <v>6</v>
      </c>
      <c r="J46" s="88"/>
      <c r="K46" s="89"/>
      <c r="L46" s="5">
        <f t="shared" si="2"/>
        <v>0</v>
      </c>
    </row>
    <row r="47" spans="1:12" x14ac:dyDescent="0.25">
      <c r="A47" s="4" t="s">
        <v>366</v>
      </c>
      <c r="B47" s="86" t="s">
        <v>317</v>
      </c>
      <c r="C47" s="90"/>
      <c r="D47" s="90"/>
      <c r="E47" s="87"/>
      <c r="F47" s="93" t="s">
        <v>345</v>
      </c>
      <c r="G47" s="94"/>
      <c r="H47" s="4" t="s">
        <v>107</v>
      </c>
      <c r="I47" s="5">
        <v>1</v>
      </c>
      <c r="J47" s="88"/>
      <c r="K47" s="89"/>
      <c r="L47" s="5">
        <f t="shared" si="2"/>
        <v>0</v>
      </c>
    </row>
    <row r="48" spans="1:12" ht="14.45" customHeight="1" x14ac:dyDescent="0.25">
      <c r="A48" s="4" t="s">
        <v>367</v>
      </c>
      <c r="B48" s="86" t="s">
        <v>57</v>
      </c>
      <c r="C48" s="90"/>
      <c r="D48" s="90"/>
      <c r="E48" s="87"/>
      <c r="F48" s="93" t="s">
        <v>58</v>
      </c>
      <c r="G48" s="94"/>
      <c r="H48" s="4" t="s">
        <v>21</v>
      </c>
      <c r="I48" s="5">
        <v>25.9</v>
      </c>
      <c r="J48" s="88"/>
      <c r="K48" s="89"/>
      <c r="L48" s="5">
        <f t="shared" si="2"/>
        <v>0</v>
      </c>
    </row>
    <row r="49" spans="1:12" ht="14.45" customHeight="1" x14ac:dyDescent="0.25">
      <c r="A49" s="4" t="s">
        <v>507</v>
      </c>
      <c r="B49" s="86" t="s">
        <v>80</v>
      </c>
      <c r="C49" s="90"/>
      <c r="D49" s="90"/>
      <c r="E49" s="87"/>
      <c r="F49" s="93" t="s">
        <v>444</v>
      </c>
      <c r="G49" s="94"/>
      <c r="H49" s="48" t="s">
        <v>437</v>
      </c>
      <c r="I49" s="49">
        <v>15.3</v>
      </c>
      <c r="J49" s="110"/>
      <c r="K49" s="111"/>
      <c r="L49" s="5">
        <f t="shared" si="0"/>
        <v>0</v>
      </c>
    </row>
    <row r="50" spans="1:12" ht="14.45" customHeight="1" x14ac:dyDescent="0.25">
      <c r="A50" s="4" t="s">
        <v>508</v>
      </c>
      <c r="B50" s="86" t="s">
        <v>445</v>
      </c>
      <c r="C50" s="90"/>
      <c r="D50" s="90"/>
      <c r="E50" s="87"/>
      <c r="F50" s="93" t="s">
        <v>446</v>
      </c>
      <c r="G50" s="94"/>
      <c r="H50" s="48" t="s">
        <v>437</v>
      </c>
      <c r="I50" s="49">
        <v>15.3</v>
      </c>
      <c r="J50" s="110"/>
      <c r="K50" s="111"/>
      <c r="L50" s="5">
        <f t="shared" si="0"/>
        <v>0</v>
      </c>
    </row>
    <row r="51" spans="1:12" ht="14.45" customHeight="1" x14ac:dyDescent="0.25">
      <c r="A51" s="4" t="s">
        <v>509</v>
      </c>
      <c r="B51" s="86" t="s">
        <v>447</v>
      </c>
      <c r="C51" s="90"/>
      <c r="D51" s="90"/>
      <c r="E51" s="87"/>
      <c r="F51" s="93" t="s">
        <v>448</v>
      </c>
      <c r="G51" s="94"/>
      <c r="H51" s="48" t="s">
        <v>422</v>
      </c>
      <c r="I51" s="49">
        <v>0</v>
      </c>
      <c r="J51" s="110"/>
      <c r="K51" s="111"/>
      <c r="L51" s="5">
        <f t="shared" si="0"/>
        <v>0</v>
      </c>
    </row>
    <row r="52" spans="1:12" ht="14.45" customHeight="1" x14ac:dyDescent="0.25">
      <c r="A52" s="4" t="s">
        <v>510</v>
      </c>
      <c r="B52" s="86" t="s">
        <v>449</v>
      </c>
      <c r="C52" s="90"/>
      <c r="D52" s="90"/>
      <c r="E52" s="87"/>
      <c r="F52" s="93" t="s">
        <v>450</v>
      </c>
      <c r="G52" s="94"/>
      <c r="H52" s="48" t="s">
        <v>422</v>
      </c>
      <c r="I52" s="49">
        <v>51</v>
      </c>
      <c r="J52" s="110"/>
      <c r="K52" s="111"/>
      <c r="L52" s="5">
        <f t="shared" si="0"/>
        <v>0</v>
      </c>
    </row>
    <row r="53" spans="1:12" ht="25.5" customHeight="1" x14ac:dyDescent="0.25">
      <c r="A53" s="4" t="s">
        <v>511</v>
      </c>
      <c r="B53" s="86" t="s">
        <v>331</v>
      </c>
      <c r="C53" s="90"/>
      <c r="D53" s="90"/>
      <c r="E53" s="87"/>
      <c r="F53" s="93" t="s">
        <v>359</v>
      </c>
      <c r="G53" s="94"/>
      <c r="H53" s="4" t="s">
        <v>110</v>
      </c>
      <c r="I53" s="5">
        <v>1</v>
      </c>
      <c r="J53" s="88"/>
      <c r="K53" s="89"/>
      <c r="L53" s="5">
        <f>I53*J53</f>
        <v>0</v>
      </c>
    </row>
    <row r="54" spans="1:12" ht="26.25" customHeight="1" x14ac:dyDescent="0.25">
      <c r="A54" s="4" t="s">
        <v>512</v>
      </c>
      <c r="B54" s="86" t="s">
        <v>320</v>
      </c>
      <c r="C54" s="90"/>
      <c r="D54" s="90"/>
      <c r="E54" s="87"/>
      <c r="F54" s="93" t="s">
        <v>348</v>
      </c>
      <c r="G54" s="94"/>
      <c r="H54" s="4" t="s">
        <v>107</v>
      </c>
      <c r="I54" s="5">
        <v>7</v>
      </c>
      <c r="J54" s="88"/>
      <c r="K54" s="89"/>
      <c r="L54" s="5">
        <f t="shared" ref="L54:L65" si="3">I54*J54</f>
        <v>0</v>
      </c>
    </row>
    <row r="55" spans="1:12" ht="21" customHeight="1" x14ac:dyDescent="0.25">
      <c r="A55" s="4" t="s">
        <v>513</v>
      </c>
      <c r="B55" s="86" t="s">
        <v>329</v>
      </c>
      <c r="C55" s="90"/>
      <c r="D55" s="90"/>
      <c r="E55" s="87"/>
      <c r="F55" s="93" t="s">
        <v>357</v>
      </c>
      <c r="G55" s="94"/>
      <c r="H55" s="4" t="s">
        <v>95</v>
      </c>
      <c r="I55" s="5">
        <v>50</v>
      </c>
      <c r="J55" s="88"/>
      <c r="K55" s="89"/>
      <c r="L55" s="5">
        <f>I55*J55</f>
        <v>0</v>
      </c>
    </row>
    <row r="56" spans="1:12" ht="22.5" customHeight="1" x14ac:dyDescent="0.25">
      <c r="A56" s="4" t="s">
        <v>514</v>
      </c>
      <c r="B56" s="86" t="s">
        <v>321</v>
      </c>
      <c r="C56" s="90"/>
      <c r="D56" s="90"/>
      <c r="E56" s="87"/>
      <c r="F56" s="93" t="s">
        <v>349</v>
      </c>
      <c r="G56" s="94"/>
      <c r="H56" s="4" t="s">
        <v>107</v>
      </c>
      <c r="I56" s="5">
        <v>7</v>
      </c>
      <c r="J56" s="88"/>
      <c r="K56" s="89"/>
      <c r="L56" s="5">
        <f t="shared" si="3"/>
        <v>0</v>
      </c>
    </row>
    <row r="57" spans="1:12" x14ac:dyDescent="0.25">
      <c r="A57" s="4" t="s">
        <v>515</v>
      </c>
      <c r="B57" s="86" t="s">
        <v>322</v>
      </c>
      <c r="C57" s="90"/>
      <c r="D57" s="90"/>
      <c r="E57" s="87"/>
      <c r="F57" s="93" t="s">
        <v>350</v>
      </c>
      <c r="G57" s="94"/>
      <c r="H57" s="4" t="s">
        <v>107</v>
      </c>
      <c r="I57" s="5">
        <v>7</v>
      </c>
      <c r="J57" s="88"/>
      <c r="K57" s="89"/>
      <c r="L57" s="5">
        <f t="shared" si="3"/>
        <v>0</v>
      </c>
    </row>
    <row r="58" spans="1:12" x14ac:dyDescent="0.25">
      <c r="A58" s="4" t="s">
        <v>516</v>
      </c>
      <c r="B58" s="86" t="s">
        <v>324</v>
      </c>
      <c r="C58" s="90"/>
      <c r="D58" s="90"/>
      <c r="E58" s="87"/>
      <c r="F58" s="93" t="s">
        <v>352</v>
      </c>
      <c r="G58" s="94"/>
      <c r="H58" s="4" t="s">
        <v>107</v>
      </c>
      <c r="I58" s="5">
        <v>7</v>
      </c>
      <c r="J58" s="88"/>
      <c r="K58" s="89"/>
      <c r="L58" s="5">
        <f t="shared" si="3"/>
        <v>0</v>
      </c>
    </row>
    <row r="59" spans="1:12" x14ac:dyDescent="0.25">
      <c r="A59" s="4" t="s">
        <v>517</v>
      </c>
      <c r="B59" s="86" t="s">
        <v>325</v>
      </c>
      <c r="C59" s="90"/>
      <c r="D59" s="90"/>
      <c r="E59" s="87"/>
      <c r="F59" s="93" t="s">
        <v>353</v>
      </c>
      <c r="G59" s="94"/>
      <c r="H59" s="4" t="s">
        <v>107</v>
      </c>
      <c r="I59" s="5">
        <v>7</v>
      </c>
      <c r="J59" s="88"/>
      <c r="K59" s="89"/>
      <c r="L59" s="5">
        <f t="shared" si="3"/>
        <v>0</v>
      </c>
    </row>
    <row r="60" spans="1:12" x14ac:dyDescent="0.25">
      <c r="A60" s="4" t="s">
        <v>518</v>
      </c>
      <c r="B60" s="86" t="s">
        <v>326</v>
      </c>
      <c r="C60" s="90"/>
      <c r="D60" s="90"/>
      <c r="E60" s="87"/>
      <c r="F60" s="93" t="s">
        <v>354</v>
      </c>
      <c r="G60" s="94"/>
      <c r="H60" s="4" t="s">
        <v>107</v>
      </c>
      <c r="I60" s="5">
        <v>7</v>
      </c>
      <c r="J60" s="88"/>
      <c r="K60" s="89"/>
      <c r="L60" s="5">
        <f t="shared" si="3"/>
        <v>0</v>
      </c>
    </row>
    <row r="61" spans="1:12" x14ac:dyDescent="0.25">
      <c r="A61" s="4" t="s">
        <v>519</v>
      </c>
      <c r="B61" s="86" t="s">
        <v>327</v>
      </c>
      <c r="C61" s="90"/>
      <c r="D61" s="90"/>
      <c r="E61" s="87"/>
      <c r="F61" s="93" t="s">
        <v>355</v>
      </c>
      <c r="G61" s="94"/>
      <c r="H61" s="4" t="s">
        <v>107</v>
      </c>
      <c r="I61" s="5">
        <v>7</v>
      </c>
      <c r="J61" s="88"/>
      <c r="K61" s="89"/>
      <c r="L61" s="5">
        <f t="shared" si="3"/>
        <v>0</v>
      </c>
    </row>
    <row r="62" spans="1:12" x14ac:dyDescent="0.25">
      <c r="A62" s="4" t="s">
        <v>520</v>
      </c>
      <c r="B62" s="86" t="s">
        <v>328</v>
      </c>
      <c r="C62" s="90"/>
      <c r="D62" s="90"/>
      <c r="E62" s="87"/>
      <c r="F62" s="93" t="s">
        <v>356</v>
      </c>
      <c r="G62" s="94"/>
      <c r="H62" s="4" t="s">
        <v>107</v>
      </c>
      <c r="I62" s="5">
        <v>8</v>
      </c>
      <c r="J62" s="88"/>
      <c r="K62" s="89"/>
      <c r="L62" s="5">
        <f t="shared" si="3"/>
        <v>0</v>
      </c>
    </row>
    <row r="63" spans="1:12" s="1" customFormat="1" ht="11.1" customHeight="1" x14ac:dyDescent="0.25">
      <c r="A63" s="4" t="s">
        <v>521</v>
      </c>
      <c r="B63" s="86" t="s">
        <v>89</v>
      </c>
      <c r="C63" s="90"/>
      <c r="D63" s="90"/>
      <c r="E63" s="87"/>
      <c r="F63" s="86" t="s">
        <v>90</v>
      </c>
      <c r="G63" s="87"/>
      <c r="H63" s="4" t="s">
        <v>91</v>
      </c>
      <c r="I63" s="5">
        <v>1.53</v>
      </c>
      <c r="J63" s="95"/>
      <c r="K63" s="96"/>
      <c r="L63" s="5">
        <f>I63*J63</f>
        <v>0</v>
      </c>
    </row>
    <row r="64" spans="1:12" x14ac:dyDescent="0.25">
      <c r="A64" s="4" t="s">
        <v>522</v>
      </c>
      <c r="B64" s="86" t="s">
        <v>323</v>
      </c>
      <c r="C64" s="90"/>
      <c r="D64" s="90"/>
      <c r="E64" s="87"/>
      <c r="F64" s="93" t="s">
        <v>351</v>
      </c>
      <c r="G64" s="94"/>
      <c r="H64" s="4" t="s">
        <v>107</v>
      </c>
      <c r="I64" s="5">
        <v>21</v>
      </c>
      <c r="J64" s="88"/>
      <c r="K64" s="89"/>
      <c r="L64" s="5">
        <f>I64*J64</f>
        <v>0</v>
      </c>
    </row>
    <row r="65" spans="1:12" x14ac:dyDescent="0.25">
      <c r="A65" s="4" t="s">
        <v>523</v>
      </c>
      <c r="B65" s="86" t="s">
        <v>330</v>
      </c>
      <c r="C65" s="90"/>
      <c r="D65" s="90"/>
      <c r="E65" s="87"/>
      <c r="F65" s="93" t="s">
        <v>358</v>
      </c>
      <c r="G65" s="94"/>
      <c r="H65" s="4" t="s">
        <v>23</v>
      </c>
      <c r="I65" s="5">
        <v>115</v>
      </c>
      <c r="J65" s="88"/>
      <c r="K65" s="89"/>
      <c r="L65" s="5">
        <f t="shared" si="3"/>
        <v>0</v>
      </c>
    </row>
    <row r="66" spans="1:12" x14ac:dyDescent="0.25">
      <c r="A66" s="1"/>
      <c r="B66" s="92" t="s">
        <v>16</v>
      </c>
      <c r="C66" s="92"/>
      <c r="D66" s="92"/>
      <c r="E66" s="92"/>
      <c r="F66" s="92" t="s">
        <v>18</v>
      </c>
      <c r="G66" s="92"/>
      <c r="H66" s="92"/>
      <c r="I66" s="92"/>
      <c r="J66" s="8"/>
      <c r="K66" s="8"/>
      <c r="L66" s="8">
        <f>SUM(L16:L65)</f>
        <v>0</v>
      </c>
    </row>
    <row r="67" spans="1:12" x14ac:dyDescent="0.25">
      <c r="A67" s="1"/>
      <c r="B67" s="1"/>
      <c r="C67" s="1"/>
      <c r="D67" s="1"/>
      <c r="E67" s="1"/>
      <c r="H67" s="1"/>
      <c r="I67" s="1"/>
      <c r="J67" s="38"/>
      <c r="K67" s="38"/>
      <c r="L67" s="1"/>
    </row>
    <row r="68" spans="1:12" x14ac:dyDescent="0.25">
      <c r="A68" s="1"/>
      <c r="B68" s="91" t="s">
        <v>22</v>
      </c>
      <c r="C68" s="91"/>
      <c r="D68" s="91"/>
      <c r="E68" s="91"/>
      <c r="F68" s="124" t="s">
        <v>92</v>
      </c>
      <c r="G68" s="124"/>
      <c r="H68" s="124"/>
      <c r="I68" s="124"/>
      <c r="J68" s="124"/>
      <c r="K68" s="124"/>
      <c r="L68" s="124">
        <v>0</v>
      </c>
    </row>
    <row r="69" spans="1:12" ht="30" customHeight="1" x14ac:dyDescent="0.25">
      <c r="A69" s="4" t="s">
        <v>16</v>
      </c>
      <c r="B69" s="86" t="s">
        <v>453</v>
      </c>
      <c r="C69" s="90"/>
      <c r="D69" s="90"/>
      <c r="E69" s="87"/>
      <c r="F69" s="93" t="s">
        <v>454</v>
      </c>
      <c r="G69" s="94"/>
      <c r="H69" s="48" t="s">
        <v>422</v>
      </c>
      <c r="I69" s="49">
        <v>51</v>
      </c>
      <c r="J69" s="110"/>
      <c r="K69" s="111"/>
      <c r="L69" s="5">
        <f t="shared" ref="L69" si="4">I69*J69</f>
        <v>0</v>
      </c>
    </row>
    <row r="70" spans="1:12" x14ac:dyDescent="0.25">
      <c r="A70" s="1"/>
      <c r="B70" s="92" t="s">
        <v>22</v>
      </c>
      <c r="C70" s="92"/>
      <c r="D70" s="92"/>
      <c r="E70" s="92"/>
      <c r="F70" s="92" t="s">
        <v>92</v>
      </c>
      <c r="G70" s="92"/>
      <c r="H70" s="92"/>
      <c r="I70" s="92"/>
      <c r="J70" s="8"/>
      <c r="K70" s="8"/>
      <c r="L70" s="8">
        <f>SUM(L69)</f>
        <v>0</v>
      </c>
    </row>
    <row r="71" spans="1:12" x14ac:dyDescent="0.25">
      <c r="A71" s="1"/>
      <c r="B71" s="1"/>
      <c r="C71" s="1"/>
      <c r="D71" s="1"/>
      <c r="E71" s="1"/>
      <c r="H71" s="1"/>
      <c r="I71" s="1"/>
      <c r="J71" s="38"/>
      <c r="K71" s="38"/>
      <c r="L71" s="1"/>
    </row>
    <row r="72" spans="1:12" x14ac:dyDescent="0.25">
      <c r="A72" s="1"/>
      <c r="B72" s="91" t="s">
        <v>32</v>
      </c>
      <c r="C72" s="91"/>
      <c r="D72" s="91"/>
      <c r="E72" s="91"/>
      <c r="F72" s="124" t="s">
        <v>455</v>
      </c>
      <c r="G72" s="124"/>
      <c r="H72" s="124"/>
      <c r="I72" s="124"/>
      <c r="J72" s="124"/>
      <c r="K72" s="124"/>
      <c r="L72" s="124">
        <v>0</v>
      </c>
    </row>
    <row r="73" spans="1:12" ht="14.45" customHeight="1" x14ac:dyDescent="0.25">
      <c r="A73" s="4" t="s">
        <v>16</v>
      </c>
      <c r="B73" s="86" t="s">
        <v>456</v>
      </c>
      <c r="C73" s="90"/>
      <c r="D73" s="90"/>
      <c r="E73" s="87"/>
      <c r="F73" s="93" t="s">
        <v>457</v>
      </c>
      <c r="G73" s="94"/>
      <c r="H73" s="48" t="s">
        <v>422</v>
      </c>
      <c r="I73" s="49">
        <v>102</v>
      </c>
      <c r="J73" s="110"/>
      <c r="K73" s="111"/>
      <c r="L73" s="5">
        <f>I73*J73</f>
        <v>0</v>
      </c>
    </row>
    <row r="74" spans="1:12" ht="14.45" customHeight="1" x14ac:dyDescent="0.25">
      <c r="A74" s="4" t="s">
        <v>22</v>
      </c>
      <c r="B74" s="86" t="s">
        <v>458</v>
      </c>
      <c r="C74" s="90"/>
      <c r="D74" s="90"/>
      <c r="E74" s="87"/>
      <c r="F74" s="93" t="s">
        <v>459</v>
      </c>
      <c r="G74" s="94"/>
      <c r="H74" s="48" t="s">
        <v>422</v>
      </c>
      <c r="I74" s="49">
        <v>51</v>
      </c>
      <c r="J74" s="110"/>
      <c r="K74" s="111"/>
      <c r="L74" s="5">
        <f>I74*J74</f>
        <v>0</v>
      </c>
    </row>
    <row r="75" spans="1:12" ht="14.45" customHeight="1" x14ac:dyDescent="0.25">
      <c r="A75" s="4" t="s">
        <v>24</v>
      </c>
      <c r="B75" s="86" t="s">
        <v>460</v>
      </c>
      <c r="C75" s="90"/>
      <c r="D75" s="90"/>
      <c r="E75" s="87"/>
      <c r="F75" s="93" t="s">
        <v>461</v>
      </c>
      <c r="G75" s="94"/>
      <c r="H75" s="48" t="s">
        <v>422</v>
      </c>
      <c r="I75" s="49">
        <v>51</v>
      </c>
      <c r="J75" s="110"/>
      <c r="K75" s="111"/>
      <c r="L75" s="5">
        <f>I75*J75</f>
        <v>0</v>
      </c>
    </row>
    <row r="76" spans="1:12" ht="14.45" customHeight="1" x14ac:dyDescent="0.25">
      <c r="A76" s="4" t="s">
        <v>28</v>
      </c>
      <c r="B76" s="86" t="s">
        <v>462</v>
      </c>
      <c r="C76" s="90"/>
      <c r="D76" s="90"/>
      <c r="E76" s="87"/>
      <c r="F76" s="93" t="s">
        <v>463</v>
      </c>
      <c r="G76" s="94"/>
      <c r="H76" s="48" t="s">
        <v>422</v>
      </c>
      <c r="I76" s="49">
        <v>6</v>
      </c>
      <c r="J76" s="110"/>
      <c r="K76" s="111"/>
      <c r="L76" s="5">
        <f>I76*J76</f>
        <v>0</v>
      </c>
    </row>
    <row r="77" spans="1:12" ht="14.45" customHeight="1" x14ac:dyDescent="0.25">
      <c r="A77" s="4" t="s">
        <v>32</v>
      </c>
      <c r="B77" s="86" t="s">
        <v>464</v>
      </c>
      <c r="C77" s="90"/>
      <c r="D77" s="90"/>
      <c r="E77" s="87"/>
      <c r="F77" s="93" t="s">
        <v>465</v>
      </c>
      <c r="G77" s="94"/>
      <c r="H77" s="48" t="s">
        <v>392</v>
      </c>
      <c r="I77" s="49">
        <v>1</v>
      </c>
      <c r="J77" s="110"/>
      <c r="K77" s="111"/>
      <c r="L77" s="5">
        <f>I77*J77</f>
        <v>0</v>
      </c>
    </row>
    <row r="78" spans="1:12" x14ac:dyDescent="0.25">
      <c r="A78" s="1"/>
      <c r="B78" s="92" t="s">
        <v>32</v>
      </c>
      <c r="C78" s="92"/>
      <c r="D78" s="92"/>
      <c r="E78" s="92"/>
      <c r="F78" s="92" t="s">
        <v>455</v>
      </c>
      <c r="G78" s="92"/>
      <c r="H78" s="92"/>
      <c r="I78" s="92"/>
      <c r="J78" s="8"/>
      <c r="K78" s="8"/>
      <c r="L78" s="8">
        <f>SUM(L73:L77)</f>
        <v>0</v>
      </c>
    </row>
    <row r="79" spans="1:12" x14ac:dyDescent="0.25">
      <c r="A79" s="1"/>
      <c r="B79" s="1"/>
      <c r="C79" s="1"/>
      <c r="D79" s="1"/>
      <c r="E79" s="1"/>
      <c r="H79" s="1"/>
      <c r="I79" s="1"/>
      <c r="J79" s="38"/>
      <c r="K79" s="38"/>
      <c r="L79" s="1"/>
    </row>
    <row r="80" spans="1:12" x14ac:dyDescent="0.25">
      <c r="A80" s="1"/>
      <c r="B80" s="91" t="s">
        <v>44</v>
      </c>
      <c r="C80" s="91"/>
      <c r="D80" s="91"/>
      <c r="E80" s="91"/>
      <c r="F80" s="91" t="s">
        <v>123</v>
      </c>
      <c r="G80" s="91"/>
      <c r="H80" s="91"/>
      <c r="I80" s="91"/>
      <c r="J80" s="91"/>
      <c r="K80" s="91"/>
      <c r="L80" s="91"/>
    </row>
    <row r="81" spans="1:12" ht="14.45" customHeight="1" x14ac:dyDescent="0.25">
      <c r="A81" s="4" t="s">
        <v>16</v>
      </c>
      <c r="B81" s="86" t="s">
        <v>466</v>
      </c>
      <c r="C81" s="90"/>
      <c r="D81" s="90"/>
      <c r="E81" s="87"/>
      <c r="F81" s="93" t="s">
        <v>467</v>
      </c>
      <c r="G81" s="94"/>
      <c r="H81" s="48" t="s">
        <v>392</v>
      </c>
      <c r="I81" s="49">
        <v>8</v>
      </c>
      <c r="J81" s="110"/>
      <c r="K81" s="111"/>
      <c r="L81" s="5">
        <f t="shared" ref="L81:L98" si="5">I81*J81</f>
        <v>0</v>
      </c>
    </row>
    <row r="82" spans="1:12" ht="14.45" customHeight="1" x14ac:dyDescent="0.25">
      <c r="A82" s="4" t="s">
        <v>22</v>
      </c>
      <c r="B82" s="86" t="s">
        <v>468</v>
      </c>
      <c r="C82" s="90"/>
      <c r="D82" s="90"/>
      <c r="E82" s="87"/>
      <c r="F82" s="93" t="s">
        <v>469</v>
      </c>
      <c r="G82" s="94"/>
      <c r="H82" s="48" t="s">
        <v>392</v>
      </c>
      <c r="I82" s="49">
        <v>8</v>
      </c>
      <c r="J82" s="110"/>
      <c r="K82" s="111"/>
      <c r="L82" s="5">
        <f t="shared" si="5"/>
        <v>0</v>
      </c>
    </row>
    <row r="83" spans="1:12" ht="14.45" customHeight="1" x14ac:dyDescent="0.25">
      <c r="A83" s="4" t="s">
        <v>24</v>
      </c>
      <c r="B83" s="86" t="s">
        <v>552</v>
      </c>
      <c r="C83" s="90"/>
      <c r="D83" s="90"/>
      <c r="E83" s="87"/>
      <c r="F83" s="93" t="s">
        <v>553</v>
      </c>
      <c r="G83" s="94"/>
      <c r="H83" s="48" t="s">
        <v>392</v>
      </c>
      <c r="I83" s="49">
        <v>15</v>
      </c>
      <c r="J83" s="110"/>
      <c r="K83" s="111"/>
      <c r="L83" s="5">
        <f t="shared" si="5"/>
        <v>0</v>
      </c>
    </row>
    <row r="84" spans="1:12" ht="14.45" customHeight="1" x14ac:dyDescent="0.25">
      <c r="A84" s="4" t="s">
        <v>28</v>
      </c>
      <c r="B84" s="86" t="s">
        <v>470</v>
      </c>
      <c r="C84" s="90"/>
      <c r="D84" s="90"/>
      <c r="E84" s="87"/>
      <c r="F84" s="93" t="s">
        <v>471</v>
      </c>
      <c r="G84" s="94"/>
      <c r="H84" s="48" t="s">
        <v>392</v>
      </c>
      <c r="I84" s="49">
        <v>14</v>
      </c>
      <c r="J84" s="110"/>
      <c r="K84" s="111"/>
      <c r="L84" s="5">
        <f t="shared" si="5"/>
        <v>0</v>
      </c>
    </row>
    <row r="85" spans="1:12" ht="14.45" customHeight="1" x14ac:dyDescent="0.25">
      <c r="A85" s="4" t="s">
        <v>32</v>
      </c>
      <c r="B85" s="86" t="s">
        <v>472</v>
      </c>
      <c r="C85" s="90"/>
      <c r="D85" s="90"/>
      <c r="E85" s="87"/>
      <c r="F85" s="93" t="s">
        <v>473</v>
      </c>
      <c r="G85" s="94"/>
      <c r="H85" s="48" t="s">
        <v>392</v>
      </c>
      <c r="I85" s="49">
        <v>14</v>
      </c>
      <c r="J85" s="110"/>
      <c r="K85" s="111"/>
      <c r="L85" s="5">
        <f t="shared" si="5"/>
        <v>0</v>
      </c>
    </row>
    <row r="86" spans="1:12" ht="14.45" customHeight="1" x14ac:dyDescent="0.25">
      <c r="A86" s="4" t="s">
        <v>35</v>
      </c>
      <c r="B86" s="86" t="s">
        <v>554</v>
      </c>
      <c r="C86" s="90"/>
      <c r="D86" s="90"/>
      <c r="E86" s="87"/>
      <c r="F86" s="93" t="s">
        <v>555</v>
      </c>
      <c r="G86" s="94"/>
      <c r="H86" s="48" t="s">
        <v>392</v>
      </c>
      <c r="I86" s="49">
        <v>210</v>
      </c>
      <c r="J86" s="110"/>
      <c r="K86" s="111"/>
      <c r="L86" s="5">
        <f t="shared" si="5"/>
        <v>0</v>
      </c>
    </row>
    <row r="87" spans="1:12" ht="24" customHeight="1" x14ac:dyDescent="0.25">
      <c r="A87" s="4" t="s">
        <v>38</v>
      </c>
      <c r="B87" s="86" t="s">
        <v>474</v>
      </c>
      <c r="C87" s="90"/>
      <c r="D87" s="90"/>
      <c r="E87" s="87"/>
      <c r="F87" s="93" t="s">
        <v>475</v>
      </c>
      <c r="G87" s="94"/>
      <c r="H87" s="48" t="s">
        <v>392</v>
      </c>
      <c r="I87" s="49">
        <v>2</v>
      </c>
      <c r="J87" s="110"/>
      <c r="K87" s="111"/>
      <c r="L87" s="5">
        <f t="shared" si="5"/>
        <v>0</v>
      </c>
    </row>
    <row r="88" spans="1:12" ht="25.5" customHeight="1" x14ac:dyDescent="0.25">
      <c r="A88" s="4" t="s">
        <v>41</v>
      </c>
      <c r="B88" s="86" t="s">
        <v>476</v>
      </c>
      <c r="C88" s="90"/>
      <c r="D88" s="90"/>
      <c r="E88" s="87"/>
      <c r="F88" s="93" t="s">
        <v>477</v>
      </c>
      <c r="G88" s="94"/>
      <c r="H88" s="48" t="s">
        <v>392</v>
      </c>
      <c r="I88" s="49">
        <v>28</v>
      </c>
      <c r="J88" s="110"/>
      <c r="K88" s="111"/>
      <c r="L88" s="5">
        <f t="shared" si="5"/>
        <v>0</v>
      </c>
    </row>
    <row r="89" spans="1:12" ht="14.45" customHeight="1" x14ac:dyDescent="0.25">
      <c r="A89" s="4" t="s">
        <v>44</v>
      </c>
      <c r="B89" s="86" t="s">
        <v>478</v>
      </c>
      <c r="C89" s="90"/>
      <c r="D89" s="90"/>
      <c r="E89" s="87"/>
      <c r="F89" s="93" t="s">
        <v>479</v>
      </c>
      <c r="G89" s="94"/>
      <c r="H89" s="48" t="s">
        <v>392</v>
      </c>
      <c r="I89" s="49">
        <v>28</v>
      </c>
      <c r="J89" s="110"/>
      <c r="K89" s="111"/>
      <c r="L89" s="5">
        <f t="shared" si="5"/>
        <v>0</v>
      </c>
    </row>
    <row r="90" spans="1:12" ht="14.45" customHeight="1" x14ac:dyDescent="0.25">
      <c r="A90" s="4" t="s">
        <v>47</v>
      </c>
      <c r="B90" s="86" t="s">
        <v>480</v>
      </c>
      <c r="C90" s="90"/>
      <c r="D90" s="90"/>
      <c r="E90" s="87"/>
      <c r="F90" s="93" t="s">
        <v>481</v>
      </c>
      <c r="G90" s="94"/>
      <c r="H90" s="48" t="s">
        <v>392</v>
      </c>
      <c r="I90" s="49">
        <v>2</v>
      </c>
      <c r="J90" s="110"/>
      <c r="K90" s="111"/>
      <c r="L90" s="5">
        <f t="shared" si="5"/>
        <v>0</v>
      </c>
    </row>
    <row r="91" spans="1:12" ht="14.45" customHeight="1" x14ac:dyDescent="0.25">
      <c r="A91" s="4" t="s">
        <v>50</v>
      </c>
      <c r="B91" s="86" t="s">
        <v>482</v>
      </c>
      <c r="C91" s="90"/>
      <c r="D91" s="90"/>
      <c r="E91" s="87"/>
      <c r="F91" s="93" t="s">
        <v>483</v>
      </c>
      <c r="G91" s="94"/>
      <c r="H91" s="48" t="s">
        <v>392</v>
      </c>
      <c r="I91" s="49">
        <v>28</v>
      </c>
      <c r="J91" s="110"/>
      <c r="K91" s="111"/>
      <c r="L91" s="5">
        <f t="shared" si="5"/>
        <v>0</v>
      </c>
    </row>
    <row r="92" spans="1:12" ht="14.45" customHeight="1" x14ac:dyDescent="0.25">
      <c r="A92" s="4" t="s">
        <v>53</v>
      </c>
      <c r="B92" s="86" t="s">
        <v>484</v>
      </c>
      <c r="C92" s="90"/>
      <c r="D92" s="90"/>
      <c r="E92" s="87"/>
      <c r="F92" s="93" t="s">
        <v>485</v>
      </c>
      <c r="G92" s="94"/>
      <c r="H92" s="48" t="s">
        <v>392</v>
      </c>
      <c r="I92" s="49">
        <v>5</v>
      </c>
      <c r="J92" s="110"/>
      <c r="K92" s="111"/>
      <c r="L92" s="5">
        <f t="shared" si="5"/>
        <v>0</v>
      </c>
    </row>
    <row r="93" spans="1:12" ht="14.45" customHeight="1" x14ac:dyDescent="0.25">
      <c r="A93" s="4" t="s">
        <v>56</v>
      </c>
      <c r="B93" s="86" t="s">
        <v>486</v>
      </c>
      <c r="C93" s="90"/>
      <c r="D93" s="90"/>
      <c r="E93" s="87"/>
      <c r="F93" s="93" t="s">
        <v>487</v>
      </c>
      <c r="G93" s="94"/>
      <c r="H93" s="48" t="s">
        <v>392</v>
      </c>
      <c r="I93" s="49">
        <v>5</v>
      </c>
      <c r="J93" s="110"/>
      <c r="K93" s="111"/>
      <c r="L93" s="5">
        <f t="shared" si="5"/>
        <v>0</v>
      </c>
    </row>
    <row r="94" spans="1:12" ht="14.45" customHeight="1" x14ac:dyDescent="0.25">
      <c r="A94" s="4" t="s">
        <v>59</v>
      </c>
      <c r="B94" s="86" t="s">
        <v>488</v>
      </c>
      <c r="C94" s="90"/>
      <c r="D94" s="90"/>
      <c r="E94" s="87"/>
      <c r="F94" s="93" t="s">
        <v>489</v>
      </c>
      <c r="G94" s="94"/>
      <c r="H94" s="48" t="s">
        <v>392</v>
      </c>
      <c r="I94" s="49">
        <v>1</v>
      </c>
      <c r="J94" s="110"/>
      <c r="K94" s="111"/>
      <c r="L94" s="5">
        <f t="shared" si="5"/>
        <v>0</v>
      </c>
    </row>
    <row r="95" spans="1:12" ht="14.45" customHeight="1" x14ac:dyDescent="0.25">
      <c r="A95" s="4" t="s">
        <v>62</v>
      </c>
      <c r="B95" s="86" t="s">
        <v>490</v>
      </c>
      <c r="C95" s="90"/>
      <c r="D95" s="90"/>
      <c r="E95" s="87"/>
      <c r="F95" s="93" t="s">
        <v>491</v>
      </c>
      <c r="G95" s="94"/>
      <c r="H95" s="48" t="s">
        <v>392</v>
      </c>
      <c r="I95" s="49">
        <v>1</v>
      </c>
      <c r="J95" s="110"/>
      <c r="K95" s="111"/>
      <c r="L95" s="5">
        <f t="shared" si="5"/>
        <v>0</v>
      </c>
    </row>
    <row r="96" spans="1:12" ht="14.45" customHeight="1" x14ac:dyDescent="0.25">
      <c r="A96" s="4" t="s">
        <v>65</v>
      </c>
      <c r="B96" s="86" t="s">
        <v>492</v>
      </c>
      <c r="C96" s="90"/>
      <c r="D96" s="90"/>
      <c r="E96" s="87"/>
      <c r="F96" s="93" t="s">
        <v>493</v>
      </c>
      <c r="G96" s="94"/>
      <c r="H96" s="48" t="s">
        <v>392</v>
      </c>
      <c r="I96" s="49">
        <v>1</v>
      </c>
      <c r="J96" s="110"/>
      <c r="K96" s="111"/>
      <c r="L96" s="5">
        <f t="shared" si="5"/>
        <v>0</v>
      </c>
    </row>
    <row r="97" spans="1:12" ht="14.45" customHeight="1" x14ac:dyDescent="0.25">
      <c r="A97" s="4" t="s">
        <v>69</v>
      </c>
      <c r="B97" s="86" t="s">
        <v>494</v>
      </c>
      <c r="C97" s="90"/>
      <c r="D97" s="90"/>
      <c r="E97" s="87"/>
      <c r="F97" s="93" t="s">
        <v>495</v>
      </c>
      <c r="G97" s="94"/>
      <c r="H97" s="48" t="s">
        <v>437</v>
      </c>
      <c r="I97" s="49">
        <v>9.0500000000000007</v>
      </c>
      <c r="J97" s="110"/>
      <c r="K97" s="111"/>
      <c r="L97" s="5">
        <f t="shared" si="5"/>
        <v>0</v>
      </c>
    </row>
    <row r="98" spans="1:12" ht="14.45" customHeight="1" x14ac:dyDescent="0.25">
      <c r="A98" s="4" t="s">
        <v>72</v>
      </c>
      <c r="B98" s="86" t="s">
        <v>496</v>
      </c>
      <c r="C98" s="90"/>
      <c r="D98" s="90"/>
      <c r="E98" s="87"/>
      <c r="F98" s="93" t="s">
        <v>497</v>
      </c>
      <c r="G98" s="94"/>
      <c r="H98" s="48" t="s">
        <v>422</v>
      </c>
      <c r="I98" s="49">
        <v>51</v>
      </c>
      <c r="J98" s="110"/>
      <c r="K98" s="111"/>
      <c r="L98" s="5">
        <f t="shared" si="5"/>
        <v>0</v>
      </c>
    </row>
    <row r="99" spans="1:12" ht="14.45" customHeight="1" x14ac:dyDescent="0.25">
      <c r="A99" s="4" t="s">
        <v>75</v>
      </c>
      <c r="B99" s="86" t="s">
        <v>360</v>
      </c>
      <c r="C99" s="90"/>
      <c r="D99" s="90"/>
      <c r="E99" s="87"/>
      <c r="F99" s="86" t="s">
        <v>368</v>
      </c>
      <c r="G99" s="87"/>
      <c r="H99" s="4" t="s">
        <v>95</v>
      </c>
      <c r="I99" s="5">
        <v>37</v>
      </c>
      <c r="J99" s="88"/>
      <c r="K99" s="89"/>
      <c r="L99" s="5">
        <f t="shared" ref="L99:L105" si="6">I99*J99</f>
        <v>0</v>
      </c>
    </row>
    <row r="100" spans="1:12" ht="14.45" customHeight="1" x14ac:dyDescent="0.25">
      <c r="A100" s="4" t="s">
        <v>78</v>
      </c>
      <c r="B100" s="86" t="s">
        <v>361</v>
      </c>
      <c r="C100" s="90"/>
      <c r="D100" s="90"/>
      <c r="E100" s="87"/>
      <c r="F100" s="86" t="s">
        <v>369</v>
      </c>
      <c r="G100" s="87"/>
      <c r="H100" s="4" t="s">
        <v>107</v>
      </c>
      <c r="I100" s="5">
        <v>114.36</v>
      </c>
      <c r="J100" s="88"/>
      <c r="K100" s="89"/>
      <c r="L100" s="5">
        <f t="shared" si="6"/>
        <v>0</v>
      </c>
    </row>
    <row r="101" spans="1:12" ht="14.45" customHeight="1" x14ac:dyDescent="0.25">
      <c r="A101" s="4" t="s">
        <v>79</v>
      </c>
      <c r="B101" s="86" t="s">
        <v>498</v>
      </c>
      <c r="C101" s="90"/>
      <c r="D101" s="90"/>
      <c r="E101" s="87"/>
      <c r="F101" s="93" t="s">
        <v>499</v>
      </c>
      <c r="G101" s="94"/>
      <c r="H101" s="48" t="s">
        <v>500</v>
      </c>
      <c r="I101" s="49">
        <v>30.6</v>
      </c>
      <c r="J101" s="110"/>
      <c r="K101" s="111"/>
      <c r="L101" s="5">
        <f t="shared" ref="L101:L104" si="7">I101*J101</f>
        <v>0</v>
      </c>
    </row>
    <row r="102" spans="1:12" ht="22.5" customHeight="1" x14ac:dyDescent="0.25">
      <c r="A102" s="4" t="s">
        <v>82</v>
      </c>
      <c r="B102" s="86" t="s">
        <v>501</v>
      </c>
      <c r="C102" s="90"/>
      <c r="D102" s="90"/>
      <c r="E102" s="87"/>
      <c r="F102" s="93" t="s">
        <v>502</v>
      </c>
      <c r="G102" s="94"/>
      <c r="H102" s="48" t="s">
        <v>500</v>
      </c>
      <c r="I102" s="49">
        <v>30.6</v>
      </c>
      <c r="J102" s="110"/>
      <c r="K102" s="111"/>
      <c r="L102" s="5">
        <f t="shared" si="7"/>
        <v>0</v>
      </c>
    </row>
    <row r="103" spans="1:12" ht="25.5" customHeight="1" x14ac:dyDescent="0.25">
      <c r="A103" s="4" t="s">
        <v>85</v>
      </c>
      <c r="B103" s="86" t="s">
        <v>503</v>
      </c>
      <c r="C103" s="90"/>
      <c r="D103" s="90"/>
      <c r="E103" s="87"/>
      <c r="F103" s="93" t="s">
        <v>504</v>
      </c>
      <c r="G103" s="94"/>
      <c r="H103" s="48" t="s">
        <v>500</v>
      </c>
      <c r="I103" s="49">
        <v>30.6</v>
      </c>
      <c r="J103" s="110"/>
      <c r="K103" s="111"/>
      <c r="L103" s="5">
        <f t="shared" si="7"/>
        <v>0</v>
      </c>
    </row>
    <row r="104" spans="1:12" ht="22.5" customHeight="1" x14ac:dyDescent="0.25">
      <c r="A104" s="4" t="s">
        <v>88</v>
      </c>
      <c r="B104" s="86" t="s">
        <v>505</v>
      </c>
      <c r="C104" s="90"/>
      <c r="D104" s="90"/>
      <c r="E104" s="87"/>
      <c r="F104" s="93" t="s">
        <v>506</v>
      </c>
      <c r="G104" s="94"/>
      <c r="H104" s="48" t="s">
        <v>500</v>
      </c>
      <c r="I104" s="49">
        <v>30.6</v>
      </c>
      <c r="J104" s="110"/>
      <c r="K104" s="111"/>
      <c r="L104" s="5">
        <f t="shared" si="7"/>
        <v>0</v>
      </c>
    </row>
    <row r="105" spans="1:12" x14ac:dyDescent="0.25">
      <c r="A105" s="4" t="s">
        <v>175</v>
      </c>
      <c r="B105" s="86" t="s">
        <v>130</v>
      </c>
      <c r="C105" s="90"/>
      <c r="D105" s="90"/>
      <c r="E105" s="87"/>
      <c r="F105" s="86" t="s">
        <v>131</v>
      </c>
      <c r="G105" s="87"/>
      <c r="H105" s="4" t="s">
        <v>68</v>
      </c>
      <c r="I105" s="5">
        <v>16.46</v>
      </c>
      <c r="J105" s="88"/>
      <c r="K105" s="89"/>
      <c r="L105" s="5">
        <f t="shared" si="6"/>
        <v>0</v>
      </c>
    </row>
    <row r="106" spans="1:12" x14ac:dyDescent="0.25">
      <c r="A106" s="1"/>
      <c r="B106" s="92" t="s">
        <v>44</v>
      </c>
      <c r="C106" s="92"/>
      <c r="D106" s="92"/>
      <c r="E106" s="92"/>
      <c r="F106" s="92" t="s">
        <v>123</v>
      </c>
      <c r="G106" s="92"/>
      <c r="H106" s="92"/>
      <c r="I106" s="92"/>
      <c r="J106" s="8"/>
      <c r="K106" s="8"/>
      <c r="L106" s="8">
        <f>SUM(L81:L105)</f>
        <v>0</v>
      </c>
    </row>
    <row r="107" spans="1:12" x14ac:dyDescent="0.25">
      <c r="A107" s="10"/>
      <c r="B107" s="99" t="s">
        <v>16</v>
      </c>
      <c r="C107" s="99"/>
      <c r="D107" s="99"/>
      <c r="E107" s="99"/>
      <c r="F107" s="35" t="s">
        <v>134</v>
      </c>
      <c r="G107" s="99" t="s">
        <v>524</v>
      </c>
      <c r="H107" s="99"/>
      <c r="I107" s="99"/>
      <c r="J107" s="11"/>
      <c r="K107" s="11"/>
      <c r="L107" s="11">
        <f>L106+L78+L70+L66</f>
        <v>0</v>
      </c>
    </row>
    <row r="108" spans="1:12" x14ac:dyDescent="0.25">
      <c r="A108" s="10"/>
      <c r="B108" s="10"/>
      <c r="C108" s="10"/>
      <c r="D108" s="10"/>
      <c r="E108" s="10"/>
      <c r="F108" s="36"/>
      <c r="G108" s="36"/>
      <c r="H108" s="10"/>
      <c r="I108" s="10"/>
      <c r="J108" s="39"/>
      <c r="K108" s="39"/>
      <c r="L108" s="10"/>
    </row>
    <row r="109" spans="1:12" x14ac:dyDescent="0.25">
      <c r="F109"/>
      <c r="G109"/>
      <c r="J109" s="34"/>
      <c r="L109" s="40"/>
    </row>
    <row r="110" spans="1:12" x14ac:dyDescent="0.25">
      <c r="F110"/>
      <c r="G110"/>
      <c r="I110" s="34"/>
      <c r="J110" s="34"/>
    </row>
  </sheetData>
  <mergeCells count="290">
    <mergeCell ref="B70:E70"/>
    <mergeCell ref="F70:I70"/>
    <mergeCell ref="B78:E78"/>
    <mergeCell ref="F78:I78"/>
    <mergeCell ref="B101:E101"/>
    <mergeCell ref="F101:G101"/>
    <mergeCell ref="J101:K101"/>
    <mergeCell ref="B102:E102"/>
    <mergeCell ref="B34:E34"/>
    <mergeCell ref="F34:G34"/>
    <mergeCell ref="J34:K34"/>
    <mergeCell ref="B63:E63"/>
    <mergeCell ref="F63:G63"/>
    <mergeCell ref="J63:K63"/>
    <mergeCell ref="F68:L68"/>
    <mergeCell ref="B69:E69"/>
    <mergeCell ref="F69:G69"/>
    <mergeCell ref="J69:K69"/>
    <mergeCell ref="B98:E98"/>
    <mergeCell ref="F98:G98"/>
    <mergeCell ref="J98:K98"/>
    <mergeCell ref="B95:E95"/>
    <mergeCell ref="F95:G95"/>
    <mergeCell ref="J95:K95"/>
    <mergeCell ref="B91:E91"/>
    <mergeCell ref="F91:G91"/>
    <mergeCell ref="J91:K91"/>
    <mergeCell ref="B96:E96"/>
    <mergeCell ref="F96:G96"/>
    <mergeCell ref="J96:K96"/>
    <mergeCell ref="B97:E97"/>
    <mergeCell ref="F97:G97"/>
    <mergeCell ref="J97:K97"/>
    <mergeCell ref="B92:E92"/>
    <mergeCell ref="F92:G92"/>
    <mergeCell ref="J92:K92"/>
    <mergeCell ref="B93:E93"/>
    <mergeCell ref="F93:G93"/>
    <mergeCell ref="J93:K93"/>
    <mergeCell ref="B94:E94"/>
    <mergeCell ref="F94:G94"/>
    <mergeCell ref="J94:K94"/>
    <mergeCell ref="B88:E88"/>
    <mergeCell ref="F88:G88"/>
    <mergeCell ref="J88:K88"/>
    <mergeCell ref="B89:E89"/>
    <mergeCell ref="F89:G89"/>
    <mergeCell ref="J89:K89"/>
    <mergeCell ref="B90:E90"/>
    <mergeCell ref="F90:G90"/>
    <mergeCell ref="J90:K90"/>
    <mergeCell ref="B85:E85"/>
    <mergeCell ref="F85:G85"/>
    <mergeCell ref="J85:K85"/>
    <mergeCell ref="B83:E83"/>
    <mergeCell ref="F83:G83"/>
    <mergeCell ref="J83:K83"/>
    <mergeCell ref="B87:E87"/>
    <mergeCell ref="F87:G87"/>
    <mergeCell ref="J87:K87"/>
    <mergeCell ref="B81:E81"/>
    <mergeCell ref="F81:G81"/>
    <mergeCell ref="J81:K81"/>
    <mergeCell ref="B82:E82"/>
    <mergeCell ref="F82:G82"/>
    <mergeCell ref="J82:K82"/>
    <mergeCell ref="B84:E84"/>
    <mergeCell ref="F84:G84"/>
    <mergeCell ref="J84:K84"/>
    <mergeCell ref="B73:E73"/>
    <mergeCell ref="F73:G73"/>
    <mergeCell ref="J73:K73"/>
    <mergeCell ref="B74:E74"/>
    <mergeCell ref="F74:G74"/>
    <mergeCell ref="J74:K74"/>
    <mergeCell ref="B75:E75"/>
    <mergeCell ref="F75:G75"/>
    <mergeCell ref="J75:K75"/>
    <mergeCell ref="B76:E76"/>
    <mergeCell ref="F76:G76"/>
    <mergeCell ref="J76:K76"/>
    <mergeCell ref="B77:E77"/>
    <mergeCell ref="F77:G77"/>
    <mergeCell ref="J77:K77"/>
    <mergeCell ref="B32:E32"/>
    <mergeCell ref="F32:G32"/>
    <mergeCell ref="J32:K32"/>
    <mergeCell ref="B72:E72"/>
    <mergeCell ref="F72:L72"/>
    <mergeCell ref="B52:E52"/>
    <mergeCell ref="F52:G52"/>
    <mergeCell ref="J52:K52"/>
    <mergeCell ref="B50:E50"/>
    <mergeCell ref="F50:G50"/>
    <mergeCell ref="J50:K50"/>
    <mergeCell ref="B51:E51"/>
    <mergeCell ref="F51:G51"/>
    <mergeCell ref="J51:K51"/>
    <mergeCell ref="B39:E39"/>
    <mergeCell ref="F39:G39"/>
    <mergeCell ref="J39:K39"/>
    <mergeCell ref="B49:E49"/>
    <mergeCell ref="B68:E68"/>
    <mergeCell ref="B35:E35"/>
    <mergeCell ref="F35:G35"/>
    <mergeCell ref="J35:K35"/>
    <mergeCell ref="B36:E36"/>
    <mergeCell ref="F36:G36"/>
    <mergeCell ref="J36:K36"/>
    <mergeCell ref="J55:K55"/>
    <mergeCell ref="B55:E55"/>
    <mergeCell ref="B54:E54"/>
    <mergeCell ref="F54:G54"/>
    <mergeCell ref="J54:K54"/>
    <mergeCell ref="B56:E56"/>
    <mergeCell ref="F56:G56"/>
    <mergeCell ref="J56:K56"/>
    <mergeCell ref="B53:E53"/>
    <mergeCell ref="F59:G59"/>
    <mergeCell ref="F60:G60"/>
    <mergeCell ref="F61:G61"/>
    <mergeCell ref="F62:G62"/>
    <mergeCell ref="F55:G55"/>
    <mergeCell ref="B57:E57"/>
    <mergeCell ref="J65:K65"/>
    <mergeCell ref="J53:K53"/>
    <mergeCell ref="B28:E28"/>
    <mergeCell ref="F28:G28"/>
    <mergeCell ref="J28:K28"/>
    <mergeCell ref="B29:E29"/>
    <mergeCell ref="F29:G29"/>
    <mergeCell ref="J29:K29"/>
    <mergeCell ref="B30:E30"/>
    <mergeCell ref="F30:G30"/>
    <mergeCell ref="J30:K30"/>
    <mergeCell ref="B80:E80"/>
    <mergeCell ref="F80:L80"/>
    <mergeCell ref="B99:E99"/>
    <mergeCell ref="F99:G99"/>
    <mergeCell ref="J99:K99"/>
    <mergeCell ref="B66:E66"/>
    <mergeCell ref="F66:I66"/>
    <mergeCell ref="J57:K57"/>
    <mergeCell ref="J64:K64"/>
    <mergeCell ref="J58:K58"/>
    <mergeCell ref="J59:K59"/>
    <mergeCell ref="J60:K60"/>
    <mergeCell ref="J61:K61"/>
    <mergeCell ref="J62:K62"/>
    <mergeCell ref="B64:E64"/>
    <mergeCell ref="B58:E58"/>
    <mergeCell ref="B59:E59"/>
    <mergeCell ref="B60:E60"/>
    <mergeCell ref="B61:E61"/>
    <mergeCell ref="B62:E62"/>
    <mergeCell ref="B65:E65"/>
    <mergeCell ref="F57:G57"/>
    <mergeCell ref="F64:G64"/>
    <mergeCell ref="F58:G58"/>
    <mergeCell ref="B106:E106"/>
    <mergeCell ref="F106:I106"/>
    <mergeCell ref="B107:E107"/>
    <mergeCell ref="G107:I107"/>
    <mergeCell ref="B100:E100"/>
    <mergeCell ref="F100:G100"/>
    <mergeCell ref="J100:K100"/>
    <mergeCell ref="B105:E105"/>
    <mergeCell ref="F105:G105"/>
    <mergeCell ref="J105:K105"/>
    <mergeCell ref="F102:G102"/>
    <mergeCell ref="J102:K102"/>
    <mergeCell ref="B103:E103"/>
    <mergeCell ref="F103:G103"/>
    <mergeCell ref="J103:K103"/>
    <mergeCell ref="B104:E104"/>
    <mergeCell ref="F104:G104"/>
    <mergeCell ref="J104:K104"/>
    <mergeCell ref="B40:E40"/>
    <mergeCell ref="F40:G40"/>
    <mergeCell ref="J40:K40"/>
    <mergeCell ref="F65:G65"/>
    <mergeCell ref="F53:G53"/>
    <mergeCell ref="B38:E38"/>
    <mergeCell ref="F38:G38"/>
    <mergeCell ref="J38:K38"/>
    <mergeCell ref="B48:E48"/>
    <mergeCell ref="F48:G48"/>
    <mergeCell ref="J48:K48"/>
    <mergeCell ref="B47:E47"/>
    <mergeCell ref="F47:G47"/>
    <mergeCell ref="J47:K47"/>
    <mergeCell ref="F49:G49"/>
    <mergeCell ref="J49:K49"/>
    <mergeCell ref="B42:E42"/>
    <mergeCell ref="F42:G42"/>
    <mergeCell ref="J42:K42"/>
    <mergeCell ref="B43:E43"/>
    <mergeCell ref="F43:G43"/>
    <mergeCell ref="J43:K43"/>
    <mergeCell ref="B41:E41"/>
    <mergeCell ref="F41:G41"/>
    <mergeCell ref="J41:K41"/>
    <mergeCell ref="B45:E45"/>
    <mergeCell ref="F45:G45"/>
    <mergeCell ref="J45:K45"/>
    <mergeCell ref="B46:E46"/>
    <mergeCell ref="F46:G46"/>
    <mergeCell ref="J46:K46"/>
    <mergeCell ref="B44:E44"/>
    <mergeCell ref="F44:G44"/>
    <mergeCell ref="J44:K44"/>
    <mergeCell ref="B24:E24"/>
    <mergeCell ref="F24:G24"/>
    <mergeCell ref="J24:K24"/>
    <mergeCell ref="B22:E22"/>
    <mergeCell ref="F22:G22"/>
    <mergeCell ref="J22:K22"/>
    <mergeCell ref="B37:E37"/>
    <mergeCell ref="F37:G37"/>
    <mergeCell ref="J37:K37"/>
    <mergeCell ref="B25:E25"/>
    <mergeCell ref="F25:G25"/>
    <mergeCell ref="J25:K25"/>
    <mergeCell ref="B26:E26"/>
    <mergeCell ref="F26:G26"/>
    <mergeCell ref="J26:K26"/>
    <mergeCell ref="B27:E27"/>
    <mergeCell ref="F27:G27"/>
    <mergeCell ref="J27:K27"/>
    <mergeCell ref="B31:E31"/>
    <mergeCell ref="F31:G31"/>
    <mergeCell ref="J31:K31"/>
    <mergeCell ref="B33:E33"/>
    <mergeCell ref="F33:G33"/>
    <mergeCell ref="J33:K33"/>
    <mergeCell ref="F16:G16"/>
    <mergeCell ref="J16:K16"/>
    <mergeCell ref="B17:E17"/>
    <mergeCell ref="F17:G17"/>
    <mergeCell ref="J17:K17"/>
    <mergeCell ref="B18:E18"/>
    <mergeCell ref="F18:G18"/>
    <mergeCell ref="J18:K18"/>
    <mergeCell ref="B23:E23"/>
    <mergeCell ref="F23:G23"/>
    <mergeCell ref="J23:K23"/>
    <mergeCell ref="A1:J2"/>
    <mergeCell ref="K1:L1"/>
    <mergeCell ref="K2:L2"/>
    <mergeCell ref="A3:C3"/>
    <mergeCell ref="D3:H3"/>
    <mergeCell ref="J3:L3"/>
    <mergeCell ref="J8:K8"/>
    <mergeCell ref="B9:E9"/>
    <mergeCell ref="F9:G9"/>
    <mergeCell ref="J9:K9"/>
    <mergeCell ref="A6:H6"/>
    <mergeCell ref="J6:L6"/>
    <mergeCell ref="A7:A8"/>
    <mergeCell ref="B7:E7"/>
    <mergeCell ref="F7:G8"/>
    <mergeCell ref="H7:H8"/>
    <mergeCell ref="I7:I8"/>
    <mergeCell ref="J7:K7"/>
    <mergeCell ref="L7:L8"/>
    <mergeCell ref="B8:E8"/>
    <mergeCell ref="B86:E86"/>
    <mergeCell ref="F86:G86"/>
    <mergeCell ref="J86:K86"/>
    <mergeCell ref="A4:C4"/>
    <mergeCell ref="D4:H4"/>
    <mergeCell ref="J4:L4"/>
    <mergeCell ref="A5:C5"/>
    <mergeCell ref="D5:H5"/>
    <mergeCell ref="I5:L5"/>
    <mergeCell ref="B10:E10"/>
    <mergeCell ref="B12:E12"/>
    <mergeCell ref="F12:L12"/>
    <mergeCell ref="B20:E20"/>
    <mergeCell ref="F20:G20"/>
    <mergeCell ref="J20:K20"/>
    <mergeCell ref="B21:E21"/>
    <mergeCell ref="F21:G21"/>
    <mergeCell ref="J21:K21"/>
    <mergeCell ref="B15:E15"/>
    <mergeCell ref="F15:L15"/>
    <mergeCell ref="B19:E19"/>
    <mergeCell ref="F19:G19"/>
    <mergeCell ref="J19:K19"/>
    <mergeCell ref="B16:E16"/>
  </mergeCells>
  <pageMargins left="0.70866141732283472" right="0.70866141732283472" top="0.34" bottom="0.56000000000000005" header="0.31496062992125984" footer="0.31496062992125984"/>
  <pageSetup paperSize="9" scale="88" orientation="portrait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showGridLines="0" view="pageBreakPreview" zoomScaleNormal="100" zoomScaleSheetLayoutView="100" workbookViewId="0">
      <selection activeCell="A3" sqref="A3:C3"/>
    </sheetView>
  </sheetViews>
  <sheetFormatPr defaultRowHeight="15" x14ac:dyDescent="0.25"/>
  <cols>
    <col min="1" max="1" width="4.140625" customWidth="1"/>
    <col min="2" max="2" width="2" customWidth="1"/>
    <col min="3" max="3" width="2.7109375" customWidth="1"/>
    <col min="4" max="4" width="4" customWidth="1"/>
    <col min="5" max="5" width="1.5703125" customWidth="1"/>
    <col min="6" max="6" width="6" customWidth="1"/>
    <col min="7" max="7" width="40.42578125" customWidth="1"/>
    <col min="8" max="8" width="4.5703125" customWidth="1"/>
    <col min="9" max="9" width="11.42578125" customWidth="1"/>
    <col min="10" max="10" width="6" customWidth="1"/>
    <col min="11" max="11" width="3.28515625" customWidth="1"/>
    <col min="12" max="12" width="12.42578125" customWidth="1"/>
  </cols>
  <sheetData>
    <row r="1" spans="1:12" ht="9.9499999999999993" customHeight="1" x14ac:dyDescent="0.25">
      <c r="A1" s="51" t="s">
        <v>556</v>
      </c>
      <c r="B1" s="51"/>
      <c r="C1" s="51"/>
      <c r="D1" s="51"/>
      <c r="E1" s="51"/>
      <c r="F1" s="51"/>
      <c r="G1" s="51"/>
      <c r="H1" s="51"/>
      <c r="I1" s="51"/>
      <c r="J1" s="51"/>
      <c r="K1" s="52"/>
      <c r="L1" s="52"/>
    </row>
    <row r="2" spans="1:12" ht="9.9499999999999993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3"/>
      <c r="L2" s="53"/>
    </row>
    <row r="3" spans="1:12" ht="11.25" customHeight="1" x14ac:dyDescent="0.25">
      <c r="A3" s="54" t="s">
        <v>0</v>
      </c>
      <c r="B3" s="54"/>
      <c r="C3" s="54"/>
      <c r="D3" s="55" t="s">
        <v>303</v>
      </c>
      <c r="E3" s="55"/>
      <c r="F3" s="55"/>
      <c r="G3" s="55"/>
      <c r="H3" s="55"/>
      <c r="I3" s="23" t="s">
        <v>1</v>
      </c>
      <c r="J3" s="56"/>
      <c r="K3" s="56"/>
      <c r="L3" s="56"/>
    </row>
    <row r="4" spans="1:12" ht="11.25" customHeight="1" x14ac:dyDescent="0.25">
      <c r="A4" s="65" t="s">
        <v>2</v>
      </c>
      <c r="B4" s="65"/>
      <c r="C4" s="65"/>
      <c r="D4" s="65"/>
      <c r="E4" s="65"/>
      <c r="F4" s="65"/>
      <c r="G4" s="65"/>
      <c r="H4" s="65"/>
      <c r="I4" s="23" t="s">
        <v>3</v>
      </c>
      <c r="J4" s="56"/>
      <c r="K4" s="56"/>
      <c r="L4" s="56"/>
    </row>
    <row r="5" spans="1:12" ht="11.25" customHeight="1" x14ac:dyDescent="0.25">
      <c r="A5" s="65" t="s">
        <v>4</v>
      </c>
      <c r="B5" s="65"/>
      <c r="C5" s="65"/>
      <c r="D5" s="65"/>
      <c r="E5" s="65"/>
      <c r="F5" s="65"/>
      <c r="G5" s="65"/>
      <c r="H5" s="65"/>
      <c r="I5" s="65" t="s">
        <v>295</v>
      </c>
      <c r="J5" s="65"/>
      <c r="K5" s="65"/>
      <c r="L5" s="65"/>
    </row>
    <row r="6" spans="1:12" ht="11.25" customHeight="1" x14ac:dyDescent="0.25">
      <c r="A6" s="69" t="s">
        <v>5</v>
      </c>
      <c r="B6" s="69"/>
      <c r="C6" s="69"/>
      <c r="D6" s="69"/>
      <c r="E6" s="69"/>
      <c r="F6" s="69"/>
      <c r="G6" s="69"/>
      <c r="H6" s="69"/>
      <c r="I6" s="23" t="s">
        <v>6</v>
      </c>
      <c r="J6" s="69" t="s">
        <v>525</v>
      </c>
      <c r="K6" s="69"/>
      <c r="L6" s="69"/>
    </row>
    <row r="7" spans="1:12" ht="11.25" customHeight="1" x14ac:dyDescent="0.25">
      <c r="A7" s="70" t="s">
        <v>7</v>
      </c>
      <c r="B7" s="58" t="s">
        <v>8</v>
      </c>
      <c r="C7" s="72"/>
      <c r="D7" s="72"/>
      <c r="E7" s="59"/>
      <c r="F7" s="58" t="s">
        <v>9</v>
      </c>
      <c r="G7" s="59"/>
      <c r="H7" s="70" t="s">
        <v>10</v>
      </c>
      <c r="I7" s="70" t="s">
        <v>11</v>
      </c>
      <c r="J7" s="58" t="s">
        <v>12</v>
      </c>
      <c r="K7" s="59"/>
      <c r="L7" s="70" t="s">
        <v>13</v>
      </c>
    </row>
    <row r="8" spans="1:12" ht="11.25" customHeight="1" x14ac:dyDescent="0.25">
      <c r="A8" s="71"/>
      <c r="B8" s="60" t="s">
        <v>14</v>
      </c>
      <c r="C8" s="75"/>
      <c r="D8" s="75"/>
      <c r="E8" s="61"/>
      <c r="F8" s="60"/>
      <c r="G8" s="61"/>
      <c r="H8" s="71"/>
      <c r="I8" s="71"/>
      <c r="J8" s="60" t="s">
        <v>15</v>
      </c>
      <c r="K8" s="61"/>
      <c r="L8" s="71"/>
    </row>
    <row r="9" spans="1:12" ht="9.9499999999999993" customHeight="1" x14ac:dyDescent="0.25">
      <c r="A9" s="3">
        <v>1</v>
      </c>
      <c r="B9" s="66">
        <v>2</v>
      </c>
      <c r="C9" s="67"/>
      <c r="D9" s="67"/>
      <c r="E9" s="68"/>
      <c r="F9" s="66">
        <v>3</v>
      </c>
      <c r="G9" s="68"/>
      <c r="H9" s="3">
        <v>4</v>
      </c>
      <c r="I9" s="3">
        <v>5</v>
      </c>
      <c r="J9" s="66">
        <v>6</v>
      </c>
      <c r="K9" s="68"/>
      <c r="L9" s="3">
        <v>7</v>
      </c>
    </row>
    <row r="10" spans="1:12" ht="15.75" x14ac:dyDescent="0.25">
      <c r="A10" s="13"/>
      <c r="B10" s="98"/>
      <c r="C10" s="98"/>
      <c r="D10" s="98"/>
      <c r="E10" s="98"/>
      <c r="F10" s="20" t="s">
        <v>303</v>
      </c>
      <c r="G10" s="20"/>
      <c r="H10" s="20"/>
      <c r="I10" s="20"/>
      <c r="J10" s="20"/>
      <c r="K10" s="20"/>
      <c r="L10" s="20"/>
    </row>
    <row r="11" spans="1:12" ht="3.9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4"/>
      <c r="B12" s="125" t="s">
        <v>258</v>
      </c>
      <c r="C12" s="125"/>
      <c r="D12" s="125"/>
      <c r="E12" s="125"/>
      <c r="F12" s="125" t="s">
        <v>259</v>
      </c>
      <c r="G12" s="125"/>
      <c r="H12" s="125"/>
      <c r="I12" s="125"/>
      <c r="J12" s="125"/>
      <c r="K12" s="125"/>
      <c r="L12" s="125"/>
    </row>
    <row r="13" spans="1:12" x14ac:dyDescent="0.25">
      <c r="A13" s="4" t="s">
        <v>16</v>
      </c>
      <c r="B13" s="86" t="s">
        <v>260</v>
      </c>
      <c r="C13" s="90"/>
      <c r="D13" s="90"/>
      <c r="E13" s="87"/>
      <c r="F13" s="86" t="s">
        <v>261</v>
      </c>
      <c r="G13" s="87"/>
      <c r="H13" s="4" t="s">
        <v>107</v>
      </c>
      <c r="I13" s="5">
        <v>1</v>
      </c>
      <c r="J13" s="95"/>
      <c r="K13" s="96"/>
      <c r="L13" s="5">
        <f t="shared" ref="L13:L28" si="0">I13*J13</f>
        <v>0</v>
      </c>
    </row>
    <row r="14" spans="1:12" x14ac:dyDescent="0.25">
      <c r="A14" s="4" t="s">
        <v>22</v>
      </c>
      <c r="B14" s="86" t="s">
        <v>262</v>
      </c>
      <c r="C14" s="90"/>
      <c r="D14" s="90"/>
      <c r="E14" s="87"/>
      <c r="F14" s="86" t="s">
        <v>263</v>
      </c>
      <c r="G14" s="87"/>
      <c r="H14" s="4" t="s">
        <v>107</v>
      </c>
      <c r="I14" s="5">
        <v>1</v>
      </c>
      <c r="J14" s="95"/>
      <c r="K14" s="96"/>
      <c r="L14" s="5">
        <f t="shared" si="0"/>
        <v>0</v>
      </c>
    </row>
    <row r="15" spans="1:12" x14ac:dyDescent="0.25">
      <c r="A15" s="4" t="s">
        <v>24</v>
      </c>
      <c r="B15" s="86" t="s">
        <v>264</v>
      </c>
      <c r="C15" s="90"/>
      <c r="D15" s="90"/>
      <c r="E15" s="87"/>
      <c r="F15" s="86" t="s">
        <v>265</v>
      </c>
      <c r="G15" s="87"/>
      <c r="H15" s="4" t="s">
        <v>107</v>
      </c>
      <c r="I15" s="5">
        <v>1</v>
      </c>
      <c r="J15" s="95"/>
      <c r="K15" s="96"/>
      <c r="L15" s="5">
        <f t="shared" si="0"/>
        <v>0</v>
      </c>
    </row>
    <row r="16" spans="1:12" x14ac:dyDescent="0.25">
      <c r="A16" s="4" t="s">
        <v>28</v>
      </c>
      <c r="B16" s="86" t="s">
        <v>266</v>
      </c>
      <c r="C16" s="90"/>
      <c r="D16" s="90"/>
      <c r="E16" s="87"/>
      <c r="F16" s="86" t="s">
        <v>267</v>
      </c>
      <c r="G16" s="87"/>
      <c r="H16" s="4" t="s">
        <v>107</v>
      </c>
      <c r="I16" s="5">
        <v>1</v>
      </c>
      <c r="J16" s="95"/>
      <c r="K16" s="96"/>
      <c r="L16" s="5">
        <f t="shared" si="0"/>
        <v>0</v>
      </c>
    </row>
    <row r="17" spans="1:12" x14ac:dyDescent="0.25">
      <c r="A17" s="4" t="s">
        <v>32</v>
      </c>
      <c r="B17" s="86" t="s">
        <v>268</v>
      </c>
      <c r="C17" s="90"/>
      <c r="D17" s="90"/>
      <c r="E17" s="87"/>
      <c r="F17" s="86" t="s">
        <v>269</v>
      </c>
      <c r="G17" s="87"/>
      <c r="H17" s="4" t="s">
        <v>107</v>
      </c>
      <c r="I17" s="5">
        <v>1</v>
      </c>
      <c r="J17" s="95"/>
      <c r="K17" s="96"/>
      <c r="L17" s="5">
        <f t="shared" si="0"/>
        <v>0</v>
      </c>
    </row>
    <row r="18" spans="1:12" x14ac:dyDescent="0.25">
      <c r="A18" s="4" t="s">
        <v>35</v>
      </c>
      <c r="B18" s="86" t="s">
        <v>270</v>
      </c>
      <c r="C18" s="90"/>
      <c r="D18" s="90"/>
      <c r="E18" s="87"/>
      <c r="F18" s="86" t="s">
        <v>271</v>
      </c>
      <c r="G18" s="87"/>
      <c r="H18" s="4" t="s">
        <v>107</v>
      </c>
      <c r="I18" s="5">
        <v>1</v>
      </c>
      <c r="J18" s="95"/>
      <c r="K18" s="96"/>
      <c r="L18" s="5">
        <f t="shared" si="0"/>
        <v>0</v>
      </c>
    </row>
    <row r="19" spans="1:12" x14ac:dyDescent="0.25">
      <c r="A19" s="4" t="s">
        <v>38</v>
      </c>
      <c r="B19" s="86" t="s">
        <v>272</v>
      </c>
      <c r="C19" s="90"/>
      <c r="D19" s="90"/>
      <c r="E19" s="87"/>
      <c r="F19" s="86" t="s">
        <v>273</v>
      </c>
      <c r="G19" s="87"/>
      <c r="H19" s="4" t="s">
        <v>107</v>
      </c>
      <c r="I19" s="5">
        <v>1</v>
      </c>
      <c r="J19" s="95"/>
      <c r="K19" s="96"/>
      <c r="L19" s="5">
        <f t="shared" si="0"/>
        <v>0</v>
      </c>
    </row>
    <row r="20" spans="1:12" x14ac:dyDescent="0.25">
      <c r="A20" s="4" t="s">
        <v>41</v>
      </c>
      <c r="B20" s="86" t="s">
        <v>274</v>
      </c>
      <c r="C20" s="90"/>
      <c r="D20" s="90"/>
      <c r="E20" s="87"/>
      <c r="F20" s="86" t="s">
        <v>275</v>
      </c>
      <c r="G20" s="87"/>
      <c r="H20" s="4" t="s">
        <v>107</v>
      </c>
      <c r="I20" s="5">
        <v>1</v>
      </c>
      <c r="J20" s="95"/>
      <c r="K20" s="96"/>
      <c r="L20" s="5">
        <f t="shared" si="0"/>
        <v>0</v>
      </c>
    </row>
    <row r="21" spans="1:12" x14ac:dyDescent="0.25">
      <c r="A21" s="4" t="s">
        <v>44</v>
      </c>
      <c r="B21" s="86" t="s">
        <v>276</v>
      </c>
      <c r="C21" s="90"/>
      <c r="D21" s="90"/>
      <c r="E21" s="87"/>
      <c r="F21" s="86" t="s">
        <v>277</v>
      </c>
      <c r="G21" s="87"/>
      <c r="H21" s="4" t="s">
        <v>107</v>
      </c>
      <c r="I21" s="5">
        <v>1</v>
      </c>
      <c r="J21" s="95"/>
      <c r="K21" s="96"/>
      <c r="L21" s="5">
        <f t="shared" si="0"/>
        <v>0</v>
      </c>
    </row>
    <row r="22" spans="1:12" x14ac:dyDescent="0.25">
      <c r="A22" s="4" t="s">
        <v>47</v>
      </c>
      <c r="B22" s="86" t="s">
        <v>278</v>
      </c>
      <c r="C22" s="90"/>
      <c r="D22" s="90"/>
      <c r="E22" s="87"/>
      <c r="F22" s="86" t="s">
        <v>279</v>
      </c>
      <c r="G22" s="87"/>
      <c r="H22" s="4" t="s">
        <v>107</v>
      </c>
      <c r="I22" s="5">
        <v>1</v>
      </c>
      <c r="J22" s="95"/>
      <c r="K22" s="96"/>
      <c r="L22" s="5">
        <f t="shared" si="0"/>
        <v>0</v>
      </c>
    </row>
    <row r="23" spans="1:12" x14ac:dyDescent="0.25">
      <c r="A23" s="4" t="s">
        <v>50</v>
      </c>
      <c r="B23" s="86" t="s">
        <v>280</v>
      </c>
      <c r="C23" s="90"/>
      <c r="D23" s="90"/>
      <c r="E23" s="87"/>
      <c r="F23" s="86" t="s">
        <v>281</v>
      </c>
      <c r="G23" s="87"/>
      <c r="H23" s="4" t="s">
        <v>107</v>
      </c>
      <c r="I23" s="5">
        <v>1</v>
      </c>
      <c r="J23" s="95"/>
      <c r="K23" s="96"/>
      <c r="L23" s="5">
        <f t="shared" si="0"/>
        <v>0</v>
      </c>
    </row>
    <row r="24" spans="1:12" x14ac:dyDescent="0.25">
      <c r="A24" s="4" t="s">
        <v>53</v>
      </c>
      <c r="B24" s="86" t="s">
        <v>282</v>
      </c>
      <c r="C24" s="90"/>
      <c r="D24" s="90"/>
      <c r="E24" s="87"/>
      <c r="F24" s="86" t="s">
        <v>283</v>
      </c>
      <c r="G24" s="87"/>
      <c r="H24" s="4" t="s">
        <v>107</v>
      </c>
      <c r="I24" s="5">
        <v>1</v>
      </c>
      <c r="J24" s="95"/>
      <c r="K24" s="96"/>
      <c r="L24" s="5">
        <f t="shared" si="0"/>
        <v>0</v>
      </c>
    </row>
    <row r="25" spans="1:12" x14ac:dyDescent="0.25">
      <c r="A25" s="4" t="s">
        <v>56</v>
      </c>
      <c r="B25" s="86" t="s">
        <v>284</v>
      </c>
      <c r="C25" s="90"/>
      <c r="D25" s="90"/>
      <c r="E25" s="87"/>
      <c r="F25" s="86" t="s">
        <v>285</v>
      </c>
      <c r="G25" s="87"/>
      <c r="H25" s="4" t="s">
        <v>107</v>
      </c>
      <c r="I25" s="5">
        <v>1</v>
      </c>
      <c r="J25" s="95"/>
      <c r="K25" s="96"/>
      <c r="L25" s="5">
        <f t="shared" si="0"/>
        <v>0</v>
      </c>
    </row>
    <row r="26" spans="1:12" x14ac:dyDescent="0.25">
      <c r="A26" s="4" t="s">
        <v>59</v>
      </c>
      <c r="B26" s="86" t="s">
        <v>286</v>
      </c>
      <c r="C26" s="90"/>
      <c r="D26" s="90"/>
      <c r="E26" s="87"/>
      <c r="F26" s="86" t="s">
        <v>287</v>
      </c>
      <c r="G26" s="87"/>
      <c r="H26" s="4" t="s">
        <v>107</v>
      </c>
      <c r="I26" s="5">
        <v>1</v>
      </c>
      <c r="J26" s="95"/>
      <c r="K26" s="96"/>
      <c r="L26" s="5">
        <f t="shared" si="0"/>
        <v>0</v>
      </c>
    </row>
    <row r="27" spans="1:12" x14ac:dyDescent="0.25">
      <c r="A27" s="4" t="s">
        <v>62</v>
      </c>
      <c r="B27" s="86" t="s">
        <v>288</v>
      </c>
      <c r="C27" s="90"/>
      <c r="D27" s="90"/>
      <c r="E27" s="87"/>
      <c r="F27" s="86" t="s">
        <v>289</v>
      </c>
      <c r="G27" s="87"/>
      <c r="H27" s="4" t="s">
        <v>107</v>
      </c>
      <c r="I27" s="5">
        <v>1</v>
      </c>
      <c r="J27" s="95"/>
      <c r="K27" s="96"/>
      <c r="L27" s="5">
        <f t="shared" si="0"/>
        <v>0</v>
      </c>
    </row>
    <row r="28" spans="1:12" ht="21.95" customHeight="1" x14ac:dyDescent="0.25">
      <c r="A28" s="4" t="s">
        <v>65</v>
      </c>
      <c r="B28" s="86" t="s">
        <v>290</v>
      </c>
      <c r="C28" s="90"/>
      <c r="D28" s="90"/>
      <c r="E28" s="87"/>
      <c r="F28" s="93" t="s">
        <v>371</v>
      </c>
      <c r="G28" s="94"/>
      <c r="H28" s="4" t="s">
        <v>107</v>
      </c>
      <c r="I28" s="5">
        <v>1</v>
      </c>
      <c r="J28" s="95"/>
      <c r="K28" s="96"/>
      <c r="L28" s="5">
        <f t="shared" si="0"/>
        <v>0</v>
      </c>
    </row>
    <row r="29" spans="1:12" x14ac:dyDescent="0.25">
      <c r="A29" s="14"/>
      <c r="B29" s="126" t="s">
        <v>258</v>
      </c>
      <c r="C29" s="126"/>
      <c r="D29" s="126"/>
      <c r="E29" s="126"/>
      <c r="F29" s="126" t="s">
        <v>259</v>
      </c>
      <c r="G29" s="126"/>
      <c r="H29" s="126"/>
      <c r="I29" s="126"/>
      <c r="J29" s="17"/>
      <c r="K29" s="17"/>
      <c r="L29" s="17">
        <f>SUM(L13:M28)</f>
        <v>0</v>
      </c>
    </row>
    <row r="30" spans="1:12" x14ac:dyDescent="0.25">
      <c r="A30" s="14"/>
      <c r="B30" s="18"/>
      <c r="C30" s="18"/>
      <c r="D30" s="18"/>
      <c r="E30" s="18"/>
      <c r="F30" s="18"/>
      <c r="G30" s="18"/>
      <c r="H30" s="18"/>
      <c r="I30" s="18"/>
      <c r="J30" s="19"/>
      <c r="K30" s="19"/>
      <c r="L30" s="19"/>
    </row>
  </sheetData>
  <mergeCells count="79">
    <mergeCell ref="B29:E29"/>
    <mergeCell ref="F29:I29"/>
    <mergeCell ref="B27:E27"/>
    <mergeCell ref="F27:G27"/>
    <mergeCell ref="J27:K27"/>
    <mergeCell ref="B28:E28"/>
    <mergeCell ref="F28:G28"/>
    <mergeCell ref="J28:K28"/>
    <mergeCell ref="B25:E25"/>
    <mergeCell ref="F25:G25"/>
    <mergeCell ref="J25:K25"/>
    <mergeCell ref="B26:E26"/>
    <mergeCell ref="F26:G26"/>
    <mergeCell ref="J26:K26"/>
    <mergeCell ref="B23:E23"/>
    <mergeCell ref="F23:G23"/>
    <mergeCell ref="J23:K23"/>
    <mergeCell ref="B24:E24"/>
    <mergeCell ref="F24:G24"/>
    <mergeCell ref="J24:K24"/>
    <mergeCell ref="B21:E21"/>
    <mergeCell ref="F21:G21"/>
    <mergeCell ref="J21:K21"/>
    <mergeCell ref="B22:E22"/>
    <mergeCell ref="F22:G22"/>
    <mergeCell ref="J22:K22"/>
    <mergeCell ref="B19:E19"/>
    <mergeCell ref="F19:G19"/>
    <mergeCell ref="J19:K19"/>
    <mergeCell ref="B20:E20"/>
    <mergeCell ref="F20:G20"/>
    <mergeCell ref="J20:K20"/>
    <mergeCell ref="B17:E17"/>
    <mergeCell ref="F17:G17"/>
    <mergeCell ref="J17:K17"/>
    <mergeCell ref="B18:E18"/>
    <mergeCell ref="F18:G18"/>
    <mergeCell ref="J18:K18"/>
    <mergeCell ref="B15:E15"/>
    <mergeCell ref="F15:G15"/>
    <mergeCell ref="J15:K15"/>
    <mergeCell ref="B16:E16"/>
    <mergeCell ref="F16:G16"/>
    <mergeCell ref="J16:K16"/>
    <mergeCell ref="B14:E14"/>
    <mergeCell ref="F14:G14"/>
    <mergeCell ref="J14:K14"/>
    <mergeCell ref="J8:K8"/>
    <mergeCell ref="B9:E9"/>
    <mergeCell ref="F9:G9"/>
    <mergeCell ref="J9:K9"/>
    <mergeCell ref="B10:E10"/>
    <mergeCell ref="B12:E12"/>
    <mergeCell ref="F12:L12"/>
    <mergeCell ref="B13:E13"/>
    <mergeCell ref="F13:G13"/>
    <mergeCell ref="J13:K13"/>
    <mergeCell ref="A6:H6"/>
    <mergeCell ref="J6:L6"/>
    <mergeCell ref="A7:A8"/>
    <mergeCell ref="B7:E7"/>
    <mergeCell ref="F7:G8"/>
    <mergeCell ref="H7:H8"/>
    <mergeCell ref="I7:I8"/>
    <mergeCell ref="J7:K7"/>
    <mergeCell ref="L7:L8"/>
    <mergeCell ref="B8:E8"/>
    <mergeCell ref="A4:C4"/>
    <mergeCell ref="D4:H4"/>
    <mergeCell ref="J4:L4"/>
    <mergeCell ref="A5:C5"/>
    <mergeCell ref="D5:H5"/>
    <mergeCell ref="I5:L5"/>
    <mergeCell ref="A1:J2"/>
    <mergeCell ref="K1:L1"/>
    <mergeCell ref="K2:L2"/>
    <mergeCell ref="A3:C3"/>
    <mergeCell ref="D3:H3"/>
    <mergeCell ref="J3:L3"/>
  </mergeCells>
  <pageMargins left="0.11811023622047245" right="0.11811023622047245" top="0.78740157480314965" bottom="0.78740157480314965" header="0.31496062992125984" footer="0.31496062992125984"/>
  <pageSetup paperSize="9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Rekapitulace</vt:lpstr>
      <vt:lpstr>SO 01</vt:lpstr>
      <vt:lpstr>SO 02</vt:lpstr>
      <vt:lpstr>NV</vt:lpstr>
      <vt:lpstr>OaVN</vt:lpstr>
      <vt:lpstr>NV!Názvy_tisku</vt:lpstr>
      <vt:lpstr>'SO 01'!Názvy_tisku</vt:lpstr>
      <vt:lpstr>'SO 02'!Názvy_tisku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Gaborčíková Mária, Ing.</dc:creator>
  <cp:lastModifiedBy>Matela Josef, Mgr.</cp:lastModifiedBy>
  <cp:lastPrinted>2018-06-20T11:21:39Z</cp:lastPrinted>
  <dcterms:created xsi:type="dcterms:W3CDTF">2017-10-23T08:16:03Z</dcterms:created>
  <dcterms:modified xsi:type="dcterms:W3CDTF">2018-07-01T11:59:42Z</dcterms:modified>
</cp:coreProperties>
</file>